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EE7DE19D-4D5D-436A-B601-A79358FE3864}" xr6:coauthVersionLast="47" xr6:coauthVersionMax="47" xr10:uidLastSave="{00000000-0000-0000-0000-000000000000}"/>
  <workbookProtection workbookAlgorithmName="SHA-512" workbookHashValue="9JpZIY8AvU6jgb2xB/8iEbKPIh7Pa3M2Qsf9DQtW0+1+rjmwH9UgyzMo7gSItNEXGph+uBK2YaXnUXYFxnokbA==" workbookSaltValue="fuSVFWVpUWPUnu9Sm94Z9g==" workbookSpinCount="100000" lockStructure="1"/>
  <bookViews>
    <workbookView xWindow="-23150" yWindow="-2380" windowWidth="23260" windowHeight="12580" xr2:uid="{3B0AA115-47C9-4BB3-9E20-7365287B03AE}"/>
  </bookViews>
  <sheets>
    <sheet name="Cover Page" sheetId="17" r:id="rId1"/>
    <sheet name="ToC" sheetId="16" r:id="rId2"/>
    <sheet name="CAR" sheetId="1" r:id="rId3"/>
    <sheet name="Upload link" sheetId="5" r:id="rId4"/>
    <sheet name="Sheet1" sheetId="6" r:id="rId5"/>
    <sheet name="Sheet2" sheetId="7" r:id="rId6"/>
    <sheet name="Sheet3" sheetId="8" r:id="rId7"/>
    <sheet name="Sheet4" sheetId="9" r:id="rId8"/>
    <sheet name="Sheet5" sheetId="10" r:id="rId9"/>
    <sheet name="Sheet6" sheetId="11" r:id="rId10"/>
    <sheet name="Sheet7" sheetId="12" r:id="rId11"/>
    <sheet name="Sheet8" sheetId="13" r:id="rId12"/>
    <sheet name="Sheet9" sheetId="14" r:id="rId13"/>
    <sheet name="Sheet10" sheetId="15" r:id="rId14"/>
  </sheets>
  <definedNames>
    <definedName name="_xlnm._FilterDatabase" localSheetId="3" hidden="1">'Upload link'!$A$1:$D$365</definedName>
    <definedName name="_xlnm.Print_Area" localSheetId="2">CAR!$B$1:$H$184</definedName>
    <definedName name="_xlnm.Print_Area" localSheetId="1">ToC!$B$1:$F$30</definedName>
    <definedName name="_xlnm.Print_Titles" localSheetId="2">CAR!$1:$7</definedName>
    <definedName name="_xlnm.Print_Titles" localSheetId="1">ToC!$1:$7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1" i="1" l="1"/>
  <c r="F180" i="1"/>
  <c r="F179" i="1"/>
  <c r="F178" i="1"/>
  <c r="F177" i="1"/>
  <c r="H168" i="1"/>
  <c r="H167" i="1"/>
  <c r="H165" i="1"/>
  <c r="H164" i="1"/>
  <c r="H162" i="1"/>
  <c r="H161" i="1"/>
  <c r="H159" i="1"/>
  <c r="H158" i="1"/>
  <c r="G149" i="1"/>
  <c r="G148" i="1"/>
  <c r="G147" i="1"/>
  <c r="G146" i="1"/>
  <c r="G145" i="1"/>
  <c r="G144" i="1"/>
  <c r="G143" i="1"/>
  <c r="G142" i="1"/>
  <c r="G141" i="1"/>
  <c r="G140" i="1"/>
  <c r="F130" i="1"/>
  <c r="F129" i="1"/>
  <c r="F128" i="1"/>
  <c r="F127" i="1"/>
  <c r="F126" i="1"/>
  <c r="F125" i="1"/>
  <c r="F123" i="1"/>
  <c r="F122" i="1"/>
  <c r="F121" i="1"/>
  <c r="F117" i="1"/>
  <c r="F116" i="1"/>
  <c r="F114" i="1"/>
  <c r="F113" i="1"/>
  <c r="F112" i="1"/>
  <c r="F111" i="1"/>
  <c r="F110" i="1"/>
  <c r="F108" i="1"/>
  <c r="F107" i="1"/>
  <c r="F106" i="1"/>
  <c r="F105" i="1"/>
  <c r="F102" i="1"/>
  <c r="F101" i="1"/>
  <c r="F100" i="1"/>
  <c r="F98" i="1"/>
  <c r="F97" i="1"/>
  <c r="F92" i="1"/>
  <c r="F91" i="1"/>
  <c r="F90" i="1"/>
  <c r="F89" i="1"/>
  <c r="F88" i="1"/>
  <c r="F87" i="1"/>
  <c r="F85" i="1"/>
  <c r="F84" i="1"/>
  <c r="F83" i="1"/>
  <c r="F82" i="1"/>
  <c r="F80" i="1"/>
  <c r="F79" i="1"/>
  <c r="F77" i="1"/>
  <c r="F76" i="1"/>
  <c r="F75" i="1"/>
  <c r="F74" i="1"/>
  <c r="D93" i="1" l="1"/>
  <c r="B97" i="5" l="1"/>
  <c r="B96" i="5"/>
  <c r="B76" i="5"/>
  <c r="B75" i="5"/>
  <c r="D5" i="1" l="1"/>
  <c r="D4" i="1"/>
  <c r="D3" i="1"/>
  <c r="B77" i="5" l="1"/>
  <c r="B98" i="5"/>
  <c r="B277" i="5" l="1"/>
  <c r="B280" i="5"/>
  <c r="B283" i="5"/>
  <c r="B286" i="5"/>
  <c r="B289" i="5"/>
  <c r="B234" i="5"/>
  <c r="B235" i="5"/>
  <c r="B236" i="5"/>
  <c r="B239" i="5"/>
  <c r="B240" i="5"/>
  <c r="B241" i="5"/>
  <c r="B244" i="5"/>
  <c r="B245" i="5"/>
  <c r="B246" i="5"/>
  <c r="B249" i="5"/>
  <c r="B250" i="5"/>
  <c r="B251" i="5"/>
  <c r="B254" i="5"/>
  <c r="B255" i="5"/>
  <c r="B256" i="5"/>
  <c r="B259" i="5"/>
  <c r="B260" i="5"/>
  <c r="B261" i="5"/>
  <c r="B264" i="5"/>
  <c r="B265" i="5"/>
  <c r="B266" i="5"/>
  <c r="B269" i="5"/>
  <c r="B270" i="5"/>
  <c r="B271" i="5"/>
  <c r="B192" i="5"/>
  <c r="B193" i="5"/>
  <c r="B196" i="5"/>
  <c r="B197" i="5"/>
  <c r="B200" i="5"/>
  <c r="B201" i="5"/>
  <c r="B204" i="5"/>
  <c r="B205" i="5"/>
  <c r="B208" i="5"/>
  <c r="B209" i="5"/>
  <c r="B212" i="5"/>
  <c r="B213" i="5"/>
  <c r="B216" i="5"/>
  <c r="B217" i="5"/>
  <c r="B220" i="5"/>
  <c r="B221" i="5"/>
  <c r="B224" i="5"/>
  <c r="B225" i="5"/>
  <c r="B228" i="5"/>
  <c r="B229" i="5"/>
  <c r="B61" i="5"/>
  <c r="B64" i="5"/>
  <c r="B67" i="5"/>
  <c r="B70" i="5"/>
  <c r="B73" i="5"/>
  <c r="B79" i="5"/>
  <c r="B82" i="5"/>
  <c r="B85" i="5"/>
  <c r="B88" i="5"/>
  <c r="B91" i="5"/>
  <c r="B94" i="5"/>
  <c r="B100" i="5"/>
  <c r="B103" i="5"/>
  <c r="B106" i="5"/>
  <c r="B111" i="5"/>
  <c r="B114" i="5"/>
  <c r="B117" i="5"/>
  <c r="B120" i="5"/>
  <c r="B123" i="5"/>
  <c r="B126" i="5"/>
  <c r="B129" i="5"/>
  <c r="B132" i="5"/>
  <c r="B135" i="5"/>
  <c r="B138" i="5"/>
  <c r="B141" i="5"/>
  <c r="B144" i="5"/>
  <c r="B147" i="5"/>
  <c r="B150" i="5"/>
  <c r="B153" i="5"/>
  <c r="B156" i="5"/>
  <c r="B161" i="5"/>
  <c r="B164" i="5"/>
  <c r="B167" i="5"/>
  <c r="B170" i="5"/>
  <c r="B173" i="5"/>
  <c r="B176" i="5"/>
  <c r="B179" i="5"/>
  <c r="B182" i="5"/>
  <c r="B185" i="5"/>
  <c r="B30" i="5"/>
  <c r="B32" i="5"/>
  <c r="B35" i="5"/>
  <c r="B38" i="5"/>
  <c r="B41" i="5"/>
  <c r="B44" i="5"/>
  <c r="B46" i="5"/>
  <c r="B47" i="5"/>
  <c r="B50" i="5"/>
  <c r="B51" i="5"/>
  <c r="B52" i="5"/>
  <c r="B53" i="5"/>
  <c r="B54" i="5"/>
  <c r="B55" i="5"/>
  <c r="B8" i="5"/>
  <c r="B10" i="5"/>
  <c r="B13" i="5"/>
  <c r="B16" i="5"/>
  <c r="B19" i="5"/>
  <c r="B22" i="5"/>
  <c r="B24" i="5"/>
  <c r="B25" i="5"/>
  <c r="B26" i="5"/>
  <c r="B27" i="5"/>
  <c r="B28" i="5"/>
  <c r="B9" i="5"/>
  <c r="B12" i="5"/>
  <c r="B15" i="5"/>
  <c r="B18" i="5"/>
  <c r="B21" i="5"/>
  <c r="B31" i="5"/>
  <c r="B34" i="5"/>
  <c r="B37" i="5"/>
  <c r="B40" i="5"/>
  <c r="B43" i="5"/>
  <c r="B60" i="5"/>
  <c r="B63" i="5"/>
  <c r="B66" i="5"/>
  <c r="B69" i="5"/>
  <c r="B72" i="5"/>
  <c r="B78" i="5"/>
  <c r="B81" i="5"/>
  <c r="B84" i="5"/>
  <c r="B87" i="5"/>
  <c r="B90" i="5"/>
  <c r="B93" i="5"/>
  <c r="B99" i="5"/>
  <c r="B102" i="5"/>
  <c r="B105" i="5"/>
  <c r="B110" i="5"/>
  <c r="B113" i="5"/>
  <c r="B116" i="5"/>
  <c r="B119" i="5"/>
  <c r="B122" i="5"/>
  <c r="B125" i="5"/>
  <c r="B128" i="5"/>
  <c r="B131" i="5"/>
  <c r="B134" i="5"/>
  <c r="B137" i="5"/>
  <c r="B140" i="5"/>
  <c r="B143" i="5"/>
  <c r="B146" i="5"/>
  <c r="B149" i="5"/>
  <c r="B152" i="5"/>
  <c r="B155" i="5"/>
  <c r="B160" i="5"/>
  <c r="B163" i="5"/>
  <c r="B166" i="5"/>
  <c r="B169" i="5"/>
  <c r="B172" i="5"/>
  <c r="B175" i="5"/>
  <c r="B178" i="5"/>
  <c r="B181" i="5"/>
  <c r="B184" i="5"/>
  <c r="B191" i="5"/>
  <c r="B195" i="5"/>
  <c r="B199" i="5"/>
  <c r="B203" i="5"/>
  <c r="B207" i="5"/>
  <c r="B211" i="5"/>
  <c r="B215" i="5"/>
  <c r="B219" i="5"/>
  <c r="B223" i="5"/>
  <c r="B227" i="5"/>
  <c r="B233" i="5"/>
  <c r="B238" i="5"/>
  <c r="B243" i="5"/>
  <c r="B248" i="5"/>
  <c r="B253" i="5"/>
  <c r="B258" i="5"/>
  <c r="B263" i="5"/>
  <c r="B268" i="5"/>
  <c r="B276" i="5"/>
  <c r="B279" i="5"/>
  <c r="B282" i="5"/>
  <c r="B285" i="5"/>
  <c r="B288" i="5"/>
  <c r="D183" i="1"/>
  <c r="B291" i="5" s="1"/>
  <c r="B281" i="5"/>
  <c r="B284" i="5"/>
  <c r="B287" i="5"/>
  <c r="B290" i="5"/>
  <c r="B278" i="5"/>
  <c r="F170" i="1"/>
  <c r="B274" i="5" s="1"/>
  <c r="D170" i="1"/>
  <c r="B273" i="5" s="1"/>
  <c r="B272" i="5"/>
  <c r="B267" i="5"/>
  <c r="B262" i="5"/>
  <c r="B257" i="5"/>
  <c r="B252" i="5"/>
  <c r="B247" i="5"/>
  <c r="B242" i="5"/>
  <c r="D151" i="1"/>
  <c r="B231" i="5" s="1"/>
  <c r="B198" i="5"/>
  <c r="B202" i="5"/>
  <c r="B206" i="5"/>
  <c r="B210" i="5"/>
  <c r="B214" i="5"/>
  <c r="B218" i="5"/>
  <c r="B222" i="5"/>
  <c r="B226" i="5"/>
  <c r="B230" i="5"/>
  <c r="B194" i="5"/>
  <c r="D131" i="1"/>
  <c r="B187" i="5" s="1"/>
  <c r="B186" i="5"/>
  <c r="B183" i="5"/>
  <c r="B180" i="5"/>
  <c r="B177" i="5"/>
  <c r="B174" i="5"/>
  <c r="B171" i="5"/>
  <c r="B168" i="5"/>
  <c r="B165" i="5"/>
  <c r="D118" i="1"/>
  <c r="B158" i="5" s="1"/>
  <c r="B157" i="5"/>
  <c r="B154" i="5"/>
  <c r="B151" i="5"/>
  <c r="B148" i="5"/>
  <c r="B145" i="5"/>
  <c r="B142" i="5"/>
  <c r="B139" i="5"/>
  <c r="B136" i="5"/>
  <c r="B133" i="5"/>
  <c r="B130" i="5"/>
  <c r="B127" i="5"/>
  <c r="B124" i="5"/>
  <c r="B121" i="5"/>
  <c r="B118" i="5"/>
  <c r="B115" i="5"/>
  <c r="B107" i="5"/>
  <c r="B104" i="5"/>
  <c r="B101" i="5"/>
  <c r="B95" i="5"/>
  <c r="B92" i="5"/>
  <c r="B89" i="5"/>
  <c r="B86" i="5"/>
  <c r="B83" i="5"/>
  <c r="B80" i="5"/>
  <c r="B74" i="5"/>
  <c r="B71" i="5"/>
  <c r="B68" i="5"/>
  <c r="B65" i="5"/>
  <c r="F65" i="1"/>
  <c r="F118" i="1" l="1"/>
  <c r="B159" i="5" s="1"/>
  <c r="B62" i="5"/>
  <c r="F93" i="1"/>
  <c r="F131" i="1"/>
  <c r="B188" i="5" s="1"/>
  <c r="D133" i="1"/>
  <c r="B189" i="5" s="1"/>
  <c r="B162" i="5"/>
  <c r="H170" i="1"/>
  <c r="F183" i="1"/>
  <c r="B108" i="5"/>
  <c r="B112" i="5"/>
  <c r="B237" i="5"/>
  <c r="B58" i="5"/>
  <c r="G151" i="1"/>
  <c r="F61" i="1"/>
  <c r="B56" i="5" s="1"/>
  <c r="F47" i="1"/>
  <c r="B45" i="5" s="1"/>
  <c r="F46" i="1"/>
  <c r="B42" i="5" s="1"/>
  <c r="F45" i="1"/>
  <c r="B39" i="5" s="1"/>
  <c r="F44" i="1"/>
  <c r="B36" i="5" s="1"/>
  <c r="F43" i="1"/>
  <c r="B33" i="5" s="1"/>
  <c r="F29" i="1"/>
  <c r="B14" i="5" s="1"/>
  <c r="F30" i="1"/>
  <c r="B17" i="5" s="1"/>
  <c r="F31" i="1"/>
  <c r="B20" i="5" s="1"/>
  <c r="F32" i="1"/>
  <c r="B23" i="5" s="1"/>
  <c r="F28" i="1"/>
  <c r="B11" i="5" s="1"/>
  <c r="B292" i="5" l="1"/>
  <c r="D16" i="1"/>
  <c r="B5" i="5" s="1"/>
  <c r="B232" i="5"/>
  <c r="D14" i="1"/>
  <c r="B3" i="5" s="1"/>
  <c r="B275" i="5"/>
  <c r="D15" i="1"/>
  <c r="B4" i="5" s="1"/>
  <c r="B109" i="5"/>
  <c r="F133" i="1"/>
  <c r="F38" i="1"/>
  <c r="F50" i="1"/>
  <c r="B190" i="5" l="1"/>
  <c r="D13" i="1"/>
  <c r="B29" i="5"/>
  <c r="B48" i="5"/>
  <c r="F52" i="1"/>
  <c r="B49" i="5" s="1"/>
  <c r="B2" i="5" l="1"/>
  <c r="D17" i="1"/>
  <c r="F63" i="1"/>
  <c r="B6" i="5" l="1"/>
  <c r="B57" i="5"/>
  <c r="F67" i="1"/>
  <c r="B59" i="5" l="1"/>
  <c r="D11" i="1"/>
  <c r="E19" i="1" s="1"/>
  <c r="B1" i="5" l="1"/>
  <c r="B7" i="5"/>
</calcChain>
</file>

<file path=xl/sharedStrings.xml><?xml version="1.0" encoding="utf-8"?>
<sst xmlns="http://schemas.openxmlformats.org/spreadsheetml/2006/main" count="625" uniqueCount="582">
  <si>
    <t>EFFECTIVE APRIL 2022</t>
  </si>
  <si>
    <t>Reporting</t>
  </si>
  <si>
    <t>Template:</t>
  </si>
  <si>
    <t>Capital Adequacy</t>
  </si>
  <si>
    <t>Return</t>
  </si>
  <si>
    <t>B.C. Credit Unions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</si>
  <si>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</si>
  <si>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</si>
  <si>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</si>
  <si>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</si>
  <si>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</si>
  <si>
    <t>Classification: Protected B</t>
  </si>
  <si>
    <t>Capital Adequacy Return (CAR)</t>
  </si>
  <si>
    <t>Enter Credit Union Name:</t>
  </si>
  <si>
    <t>Enter Charter No.:</t>
  </si>
  <si>
    <t>Enter Reporting Period End Date:</t>
  </si>
  <si>
    <t>Table of Contents:</t>
  </si>
  <si>
    <t>Section</t>
  </si>
  <si>
    <t>Page</t>
  </si>
  <si>
    <t>Capital Adequacy Ratio</t>
  </si>
  <si>
    <t>CAR</t>
  </si>
  <si>
    <t>Capital Base</t>
  </si>
  <si>
    <t>Balance Sheet Assets</t>
  </si>
  <si>
    <t>Off Balance Sheet Exposures</t>
  </si>
  <si>
    <t>Derivatives</t>
  </si>
  <si>
    <t>Concentration Risk Adjustments</t>
  </si>
  <si>
    <t>Instructions:</t>
  </si>
  <si>
    <r>
      <t xml:space="preserve">Refer to BCFSA's </t>
    </r>
    <r>
      <rPr>
        <b/>
        <sz val="11"/>
        <color theme="1"/>
        <rFont val="Arial"/>
        <family val="2"/>
        <scheme val="minor"/>
      </rPr>
      <t xml:space="preserve">CAR Regulatory Statement </t>
    </r>
    <r>
      <rPr>
        <sz val="11"/>
        <color theme="1"/>
        <rFont val="Arial"/>
        <family val="2"/>
        <scheme val="minor"/>
      </rPr>
      <t>for details on the CAR reporting requirements, including due dates, reporting frequency, and submitting the CAR.</t>
    </r>
  </si>
  <si>
    <r>
      <t xml:space="preserve">Refer to the </t>
    </r>
    <r>
      <rPr>
        <b/>
        <sz val="11"/>
        <color theme="1"/>
        <rFont val="Arial"/>
        <family val="2"/>
        <scheme val="minor"/>
      </rPr>
      <t>CAR Reporting Instructions</t>
    </r>
    <r>
      <rPr>
        <sz val="11"/>
        <color theme="1"/>
        <rFont val="Arial"/>
        <family val="2"/>
        <scheme val="minor"/>
      </rPr>
      <t xml:space="preserve"> for details on completing the CAR.</t>
    </r>
  </si>
  <si>
    <t>Legend:</t>
  </si>
  <si>
    <t>Datapoint Numbering (Section-Row-Column)</t>
  </si>
  <si>
    <t>E.g., Capital Adequacy Ratio: 6000-200-20</t>
  </si>
  <si>
    <t>Data Input*</t>
  </si>
  <si>
    <t>Formula (Locked - No Data Input Required)</t>
  </si>
  <si>
    <r>
      <t xml:space="preserve">*Note: Please do </t>
    </r>
    <r>
      <rPr>
        <u/>
        <sz val="11"/>
        <color theme="1"/>
        <rFont val="Arial"/>
        <family val="2"/>
        <scheme val="minor"/>
      </rPr>
      <t>not</t>
    </r>
    <r>
      <rPr>
        <sz val="11"/>
        <color theme="1"/>
        <rFont val="Arial"/>
        <family val="2"/>
        <scheme val="minor"/>
      </rPr>
      <t xml:space="preserve"> change, move (drag &amp; drop), etc. Data Input cells, as links in the 'Upload link' tab may break and prevent successful submission of the completed CAR.</t>
    </r>
  </si>
  <si>
    <t>Credit Union Name:</t>
  </si>
  <si>
    <t>Charter No.:</t>
  </si>
  <si>
    <t>Date:</t>
  </si>
  <si>
    <t>$</t>
  </si>
  <si>
    <t>%</t>
  </si>
  <si>
    <t>Section 6000</t>
  </si>
  <si>
    <t>6000-100</t>
  </si>
  <si>
    <t>Risk-Weighted Balance Sheet Assets</t>
  </si>
  <si>
    <t>6000-110</t>
  </si>
  <si>
    <t>Risk-Weighted Off Balance Sheet Exposures</t>
  </si>
  <si>
    <t>6000-120</t>
  </si>
  <si>
    <t>Risk-Weighted Derivatives</t>
  </si>
  <si>
    <t>6000-130</t>
  </si>
  <si>
    <t>6000-140</t>
  </si>
  <si>
    <t>Total Risk-Weighted Assets (RWA)</t>
  </si>
  <si>
    <t>6000-150</t>
  </si>
  <si>
    <t>6000-200</t>
  </si>
  <si>
    <t>Gross $</t>
  </si>
  <si>
    <t>Discount $</t>
  </si>
  <si>
    <t>Section 6010</t>
  </si>
  <si>
    <t>Primary Capital</t>
  </si>
  <si>
    <t>Equity Shares - Primary Capital:</t>
  </si>
  <si>
    <t>Membership Shares</t>
  </si>
  <si>
    <t>6010-100</t>
  </si>
  <si>
    <t>Investment Shares</t>
  </si>
  <si>
    <t>6010-110</t>
  </si>
  <si>
    <t>Transaction Shares</t>
  </si>
  <si>
    <t>6010-120</t>
  </si>
  <si>
    <t>Preferred Shares</t>
  </si>
  <si>
    <t>6010-130</t>
  </si>
  <si>
    <t>All Other Equity Shares</t>
  </si>
  <si>
    <t>6010-140</t>
  </si>
  <si>
    <t>CUDIC/SCCU Subordinated Debt</t>
  </si>
  <si>
    <t>6010-150</t>
  </si>
  <si>
    <t>Credit Union's Retained Earnings (Deficit)</t>
  </si>
  <si>
    <t>6010-160</t>
  </si>
  <si>
    <t>Deferred Income Tax (Assets)/Liabilities</t>
  </si>
  <si>
    <t>6010-170</t>
  </si>
  <si>
    <t>Contributed Surplus</t>
  </si>
  <si>
    <t>6010-180</t>
  </si>
  <si>
    <t>Other Primary Capital</t>
  </si>
  <si>
    <t>6010-190</t>
  </si>
  <si>
    <t>Dividends to Be Paid as Primary Capital</t>
  </si>
  <si>
    <t>6010-200</t>
  </si>
  <si>
    <t>Total Primary Capital</t>
  </si>
  <si>
    <t>6010-210</t>
  </si>
  <si>
    <t>Secondary Capital</t>
  </si>
  <si>
    <r>
      <t xml:space="preserve">Proportion of System Retained Earnings x 50% </t>
    </r>
    <r>
      <rPr>
        <i/>
        <sz val="11"/>
        <rFont val="Arial"/>
        <family val="2"/>
        <scheme val="minor"/>
      </rPr>
      <t>(</t>
    </r>
    <r>
      <rPr>
        <i/>
        <sz val="11"/>
        <color theme="5" tint="-0.249977111117893"/>
        <rFont val="Arial"/>
        <family val="2"/>
        <scheme val="minor"/>
      </rPr>
      <t>provided by BCFSA</t>
    </r>
    <r>
      <rPr>
        <i/>
        <sz val="11"/>
        <rFont val="Arial"/>
        <family val="2"/>
        <scheme val="minor"/>
      </rPr>
      <t>)</t>
    </r>
  </si>
  <si>
    <t>6010-300</t>
  </si>
  <si>
    <t>Equity Shares - Secondary Capital:</t>
  </si>
  <si>
    <t>6010-310</t>
  </si>
  <si>
    <t>6010-320</t>
  </si>
  <si>
    <t>6010-330</t>
  </si>
  <si>
    <t>6010-340</t>
  </si>
  <si>
    <t>Other Debt Capital</t>
  </si>
  <si>
    <t>6010-350</t>
  </si>
  <si>
    <t>Other Secondary Capital</t>
  </si>
  <si>
    <t>6010-360</t>
  </si>
  <si>
    <t>Dividends to Be Paid as Secondary Capital</t>
  </si>
  <si>
    <t>6010-370</t>
  </si>
  <si>
    <t>Total Secondary Capital</t>
  </si>
  <si>
    <t>6010-380</t>
  </si>
  <si>
    <t>Total Eligible Secondary Capital</t>
  </si>
  <si>
    <t>6010-390</t>
  </si>
  <si>
    <t>Deductions from Capital</t>
  </si>
  <si>
    <t>Goodwill and Intangible Assets (Credit Union)</t>
  </si>
  <si>
    <t>6010-400</t>
  </si>
  <si>
    <t>Goodwill and Intangible Assets (Included in Equity Investments)</t>
  </si>
  <si>
    <t>6010-410</t>
  </si>
  <si>
    <t>Investment - Banks, Trust, or Deposit Business</t>
  </si>
  <si>
    <t>6010-420</t>
  </si>
  <si>
    <t>Investment - Insurance Business, Venture Cap. Corp., etc.</t>
  </si>
  <si>
    <t>6010-430</t>
  </si>
  <si>
    <t>Excess Investment in Prescribed Businesses</t>
  </si>
  <si>
    <t>6010-440</t>
  </si>
  <si>
    <t>Other Deductions from Capital</t>
  </si>
  <si>
    <t>6010-450</t>
  </si>
  <si>
    <t>Total Deductions from Capital</t>
  </si>
  <si>
    <t>6010-460</t>
  </si>
  <si>
    <t>Total Capital Available</t>
  </si>
  <si>
    <t>6010-500</t>
  </si>
  <si>
    <t>Credit Union's Ret. Earnings (incl. Cont. Surplus) divided by 35%</t>
  </si>
  <si>
    <t>6010-510</t>
  </si>
  <si>
    <t>Total Capital Base</t>
  </si>
  <si>
    <t>6010-520</t>
  </si>
  <si>
    <t>Unweighted $</t>
  </si>
  <si>
    <t>Risk-Weighting Factor</t>
  </si>
  <si>
    <t>Risk-Weighted $</t>
  </si>
  <si>
    <t>Section 6020</t>
  </si>
  <si>
    <t>A</t>
  </si>
  <si>
    <t>B</t>
  </si>
  <si>
    <t>C = A * B</t>
  </si>
  <si>
    <t>Cash and Investments</t>
  </si>
  <si>
    <t>Cash</t>
  </si>
  <si>
    <t>6020-100</t>
  </si>
  <si>
    <t>Central 1 Deposits</t>
  </si>
  <si>
    <t>6020-110</t>
  </si>
  <si>
    <t>Deposits with Deposit Taking Institutions</t>
  </si>
  <si>
    <t>6020-120</t>
  </si>
  <si>
    <t>Guaranteed Security Instruments</t>
  </si>
  <si>
    <t>6020-130</t>
  </si>
  <si>
    <t>Debt Security Instruments:</t>
  </si>
  <si>
    <t>Financial Institutions</t>
  </si>
  <si>
    <t>6020-140</t>
  </si>
  <si>
    <t>Other Debt Securities</t>
  </si>
  <si>
    <t>6020-150</t>
  </si>
  <si>
    <t>Commercial Paper:</t>
  </si>
  <si>
    <t>AAA to AA (low) or R1 (high)</t>
  </si>
  <si>
    <t>6020-160</t>
  </si>
  <si>
    <t>A (high) to A (low) or R1 (middle)</t>
  </si>
  <si>
    <t>6020-170</t>
  </si>
  <si>
    <t>BBB (high) to BB (low) or R1 (low) to R2 (low)/Unrated</t>
  </si>
  <si>
    <t>6020-180</t>
  </si>
  <si>
    <t>Below BB (low) or Below R2 (low)</t>
  </si>
  <si>
    <t>6020-190</t>
  </si>
  <si>
    <t>Securities Secured by Mortgages:</t>
  </si>
  <si>
    <t>Guaranteed by CMHC</t>
  </si>
  <si>
    <t>6020-200</t>
  </si>
  <si>
    <t>All Other Securities Secured by Mortgages</t>
  </si>
  <si>
    <t>6020-210</t>
  </si>
  <si>
    <t>Equity Instruments</t>
  </si>
  <si>
    <t>6020-220</t>
  </si>
  <si>
    <t>Credit Union Centrals Equity Shares and CUDIC Debentures</t>
  </si>
  <si>
    <t>6020-230</t>
  </si>
  <si>
    <t>CMB Principal and Interest Reinvestment</t>
  </si>
  <si>
    <t>6020-240</t>
  </si>
  <si>
    <t>All Other Investments</t>
  </si>
  <si>
    <t>6020-250</t>
  </si>
  <si>
    <t>Total Cash and Investments</t>
  </si>
  <si>
    <t>6020-260</t>
  </si>
  <si>
    <t>Loans and Leases</t>
  </si>
  <si>
    <t>Real Estate Secured - Insured:</t>
  </si>
  <si>
    <t>Residential</t>
  </si>
  <si>
    <t>6020-300</t>
  </si>
  <si>
    <t>Commercial</t>
  </si>
  <si>
    <t>6020-310</t>
  </si>
  <si>
    <t>Personal - Real Estate Secured - Uninsured - Residential ≤ 75% of FMV:</t>
  </si>
  <si>
    <t>Current or Past Due ≤ 90 Days</t>
  </si>
  <si>
    <t>6020-320</t>
  </si>
  <si>
    <t>Past Due &gt; 90 Days, Net of Specific Provision ≥ 20%</t>
  </si>
  <si>
    <t>6020-330</t>
  </si>
  <si>
    <t>Past Due &gt; 90 Days, Net of Specific Provision &lt; 20%</t>
  </si>
  <si>
    <t>6020-340</t>
  </si>
  <si>
    <t>All Other Loans and Leases - Current or Past Due ≤ 90 Days and Past Due &gt; 90 Days, Secured Portion:</t>
  </si>
  <si>
    <t>Personal:</t>
  </si>
  <si>
    <t>Real Estate Secured - Uninsured - Residential &gt;75% of FMV</t>
  </si>
  <si>
    <t>6020-350</t>
  </si>
  <si>
    <t>Guaranteed by Gov't or Fully Sec. by Dep. and Gov't Sec.</t>
  </si>
  <si>
    <t>6020-360</t>
  </si>
  <si>
    <t>Fully Sec. by Dep. with DTI or OECD Central Bank</t>
  </si>
  <si>
    <t>6020-370</t>
  </si>
  <si>
    <t>All Other Personal Loans and Leases</t>
  </si>
  <si>
    <t>6020-380</t>
  </si>
  <si>
    <t>Commercial:</t>
  </si>
  <si>
    <t>Real Estate Secured - Uninsured  - Residential ≤ 75% of FMV</t>
  </si>
  <si>
    <t>6020-390</t>
  </si>
  <si>
    <t>6020-400</t>
  </si>
  <si>
    <t>6020-410</t>
  </si>
  <si>
    <t>Loans to Governments and Municipalities</t>
  </si>
  <si>
    <t>6020-420</t>
  </si>
  <si>
    <t>All Other Commercial Loans and Leases</t>
  </si>
  <si>
    <t>6020-430</t>
  </si>
  <si>
    <t>All Other Loans and Leases - Past Due &gt; 90 Days, Unsecured Portion, Net of Specific Provision:</t>
  </si>
  <si>
    <t>Net of Specific Provision ≥ 20%</t>
  </si>
  <si>
    <t>6020-440</t>
  </si>
  <si>
    <t>Net of Specific Provision &lt; 20%</t>
  </si>
  <si>
    <t>6020-450</t>
  </si>
  <si>
    <t>Total Loans and Leases</t>
  </si>
  <si>
    <t>6020-460</t>
  </si>
  <si>
    <t>Other Assets</t>
  </si>
  <si>
    <t>Premises and Equipment</t>
  </si>
  <si>
    <t>6020-500</t>
  </si>
  <si>
    <t>Property Acquired in Settlement of Loans and Leases</t>
  </si>
  <si>
    <t>6020-510</t>
  </si>
  <si>
    <t>Property Held for Investments</t>
  </si>
  <si>
    <t>6020-520</t>
  </si>
  <si>
    <t>Equity Investments:</t>
  </si>
  <si>
    <t>Less than 10% Ownership</t>
  </si>
  <si>
    <t>6020-530</t>
  </si>
  <si>
    <t>10% or Greater Ownership</t>
  </si>
  <si>
    <t>6020-540</t>
  </si>
  <si>
    <t>6020-550</t>
  </si>
  <si>
    <t>Derivative Financial Instruments</t>
  </si>
  <si>
    <t>6020-560</t>
  </si>
  <si>
    <t>Deferred Income Tax Assets</t>
  </si>
  <si>
    <t>6020-570</t>
  </si>
  <si>
    <t>All Other Assets</t>
  </si>
  <si>
    <t>6020-580</t>
  </si>
  <si>
    <t>Total Other Assets</t>
  </si>
  <si>
    <t>6020-590</t>
  </si>
  <si>
    <t>Total Balance Sheet Assets</t>
  </si>
  <si>
    <t>6020-600</t>
  </si>
  <si>
    <t>Credit Conversion Factor (CCF)</t>
  </si>
  <si>
    <t>On Balance Sheet Risk-Weighting Factor</t>
  </si>
  <si>
    <t>Section 6030</t>
  </si>
  <si>
    <t>C</t>
  </si>
  <si>
    <t>D = A* B * C</t>
  </si>
  <si>
    <t>Guarantees of Indebtedness</t>
  </si>
  <si>
    <t>6030-100</t>
  </si>
  <si>
    <t>Letters of Credit (Short-term)</t>
  </si>
  <si>
    <t>6030-110</t>
  </si>
  <si>
    <t>Letters of Credit (Transaction)</t>
  </si>
  <si>
    <t>6030-120</t>
  </si>
  <si>
    <t>Letters of Credit (Standby)</t>
  </si>
  <si>
    <t>6030-130</t>
  </si>
  <si>
    <t>Performance and Bid Bonds</t>
  </si>
  <si>
    <t>6030-140</t>
  </si>
  <si>
    <t>Commitments (Unconditionally Cancellable)</t>
  </si>
  <si>
    <t>6030-150</t>
  </si>
  <si>
    <t>Commitments (Original Maturity ≤ 1 Year)</t>
  </si>
  <si>
    <t>6030-160</t>
  </si>
  <si>
    <t>Commitments (Original Maturity &gt; 1 Year)</t>
  </si>
  <si>
    <t>6030-170</t>
  </si>
  <si>
    <t>Other Exposures (50% CCF)</t>
  </si>
  <si>
    <t>6030-180</t>
  </si>
  <si>
    <t>Other Exposures (100% CCF)</t>
  </si>
  <si>
    <t>6030-190</t>
  </si>
  <si>
    <t>Total Off Balance Sheet Exposures</t>
  </si>
  <si>
    <t>6030-200</t>
  </si>
  <si>
    <t>Notional Principal $</t>
  </si>
  <si>
    <t>Add-on Factor</t>
  </si>
  <si>
    <t>Positive Market Value $</t>
  </si>
  <si>
    <t>Counterparty Risk-Weighting Factor</t>
  </si>
  <si>
    <t>Section 6040</t>
  </si>
  <si>
    <t>D</t>
  </si>
  <si>
    <t>E = [(A * B) + C] * D</t>
  </si>
  <si>
    <t>Interest Rate Contracts</t>
  </si>
  <si>
    <t>Central 1</t>
  </si>
  <si>
    <t>6040-100</t>
  </si>
  <si>
    <t>Canadian Deposit Taking Institutions</t>
  </si>
  <si>
    <t>6040-110</t>
  </si>
  <si>
    <t>Foreign Exchange Rate Contracts</t>
  </si>
  <si>
    <t>6040-120</t>
  </si>
  <si>
    <t>6040-130</t>
  </si>
  <si>
    <t>Equity Contracts</t>
  </si>
  <si>
    <t>6040-140</t>
  </si>
  <si>
    <t>6040-150</t>
  </si>
  <si>
    <t>Other Derivative Contracts</t>
  </si>
  <si>
    <t>6040-160</t>
  </si>
  <si>
    <t>6040-170</t>
  </si>
  <si>
    <t>Total Derivatives</t>
  </si>
  <si>
    <t>6040-200</t>
  </si>
  <si>
    <t>Section 6050</t>
  </si>
  <si>
    <t>Excess Comm. Loans and Leases (&gt;30% &amp; ≤35%)</t>
  </si>
  <si>
    <t>6050-100</t>
  </si>
  <si>
    <t>Excess Comm. Loans and Leases (&gt;35%)</t>
  </si>
  <si>
    <t>6050-110</t>
  </si>
  <si>
    <t>Excess Investment in Land</t>
  </si>
  <si>
    <t>6050-120</t>
  </si>
  <si>
    <t>Excess Investment in Single Land Parcels</t>
  </si>
  <si>
    <t>6050-130</t>
  </si>
  <si>
    <t>Excess 3rd and Subsequent Mortgages</t>
  </si>
  <si>
    <t>6050-140</t>
  </si>
  <si>
    <t>Total Concentration Risk Adjustments</t>
  </si>
  <si>
    <t>6050-150</t>
  </si>
  <si>
    <t>6000-100-10</t>
  </si>
  <si>
    <t>6000-110-10</t>
  </si>
  <si>
    <t>6000-120-10</t>
  </si>
  <si>
    <t>6000-130-10</t>
  </si>
  <si>
    <t>6000-140-10</t>
  </si>
  <si>
    <t>6000-150-10</t>
  </si>
  <si>
    <t>6000-200-20</t>
  </si>
  <si>
    <t>6010-100-30</t>
  </si>
  <si>
    <t>6010-110-10</t>
  </si>
  <si>
    <t>6010-110-20</t>
  </si>
  <si>
    <t>6010-110-30</t>
  </si>
  <si>
    <t>6010-120-10</t>
  </si>
  <si>
    <t>6010-120-20</t>
  </si>
  <si>
    <t>6010-120-30</t>
  </si>
  <si>
    <t>6010-130-10</t>
  </si>
  <si>
    <t>6010-130-20</t>
  </si>
  <si>
    <t>6010-130-30</t>
  </si>
  <si>
    <t>6010-140-10</t>
  </si>
  <si>
    <t>6010-140-20</t>
  </si>
  <si>
    <t>6010-140-30</t>
  </si>
  <si>
    <t>6010-150-10</t>
  </si>
  <si>
    <t>6010-150-20</t>
  </si>
  <si>
    <t>6010-150-30</t>
  </si>
  <si>
    <t>6010-160-30</t>
  </si>
  <si>
    <t>6010-170-30</t>
  </si>
  <si>
    <t>6010-180-30</t>
  </si>
  <si>
    <t>6010-190-30</t>
  </si>
  <si>
    <t>6010-200-30</t>
  </si>
  <si>
    <t>6010-210-30</t>
  </si>
  <si>
    <t>6010-300-30</t>
  </si>
  <si>
    <t>6010-310-10</t>
  </si>
  <si>
    <t>6010-310-20</t>
  </si>
  <si>
    <t>6010-310-30</t>
  </si>
  <si>
    <t>6010-320-10</t>
  </si>
  <si>
    <t>6010-320-20</t>
  </si>
  <si>
    <t>6010-320-30</t>
  </si>
  <si>
    <t>6010-330-10</t>
  </si>
  <si>
    <t>6010-330-20</t>
  </si>
  <si>
    <t>6010-330-30</t>
  </si>
  <si>
    <t>6010-340-10</t>
  </si>
  <si>
    <t>6010-340-20</t>
  </si>
  <si>
    <t>6010-340-30</t>
  </si>
  <si>
    <t>6010-350-10</t>
  </si>
  <si>
    <t>6010-350-20</t>
  </si>
  <si>
    <t>6010-350-30</t>
  </si>
  <si>
    <t>6010-360-30</t>
  </si>
  <si>
    <t>6010-370-30</t>
  </si>
  <si>
    <t>6010-380-30</t>
  </si>
  <si>
    <t>6010-390-30</t>
  </si>
  <si>
    <t>6010-400-30</t>
  </si>
  <si>
    <t>6010-410-30</t>
  </si>
  <si>
    <t>6010-420-30</t>
  </si>
  <si>
    <t>6010-430-30</t>
  </si>
  <si>
    <t>6010-440-30</t>
  </si>
  <si>
    <t>6010-450-30</t>
  </si>
  <si>
    <t>6010-460-30</t>
  </si>
  <si>
    <t>6010-500-30</t>
  </si>
  <si>
    <t>6010-510-30</t>
  </si>
  <si>
    <t>6010-520-30</t>
  </si>
  <si>
    <t>6020-100-10</t>
  </si>
  <si>
    <t>6020-100-20</t>
  </si>
  <si>
    <t>6020-100-30</t>
  </si>
  <si>
    <t>6020-110-10</t>
  </si>
  <si>
    <t>6020-110-20</t>
  </si>
  <si>
    <t>6020-110-30</t>
  </si>
  <si>
    <t>6020-120-10</t>
  </si>
  <si>
    <t>6020-120-20</t>
  </si>
  <si>
    <t>6020-120-30</t>
  </si>
  <si>
    <t>6020-130-10</t>
  </si>
  <si>
    <t>6020-130-20</t>
  </si>
  <si>
    <t>6020-130-30</t>
  </si>
  <si>
    <t>6020-140-10</t>
  </si>
  <si>
    <t>6020-140-20</t>
  </si>
  <si>
    <t>6020-140-30</t>
  </si>
  <si>
    <t>6020-150-10</t>
  </si>
  <si>
    <t>6020-150-20</t>
  </si>
  <si>
    <t>6020-150-30</t>
  </si>
  <si>
    <t>6020-160-10</t>
  </si>
  <si>
    <t>6020-160-20</t>
  </si>
  <si>
    <t>6020-160-30</t>
  </si>
  <si>
    <t>6020-170-10</t>
  </si>
  <si>
    <t>6020-170-20</t>
  </si>
  <si>
    <t>6020-170-30</t>
  </si>
  <si>
    <t>6020-180-10</t>
  </si>
  <si>
    <t>6020-180-20</t>
  </si>
  <si>
    <t>6020-180-30</t>
  </si>
  <si>
    <t>6020-190-10</t>
  </si>
  <si>
    <t>6020-190-20</t>
  </si>
  <si>
    <t>6020-190-30</t>
  </si>
  <si>
    <t>6020-200-10</t>
  </si>
  <si>
    <t>6020-200-20</t>
  </si>
  <si>
    <t>6020-200-30</t>
  </si>
  <si>
    <t>6020-210-10</t>
  </si>
  <si>
    <t>6020-210-20</t>
  </si>
  <si>
    <t>6020-210-30</t>
  </si>
  <si>
    <t>6020-220-10</t>
  </si>
  <si>
    <t>6020-220-20</t>
  </si>
  <si>
    <t>6020-220-30</t>
  </si>
  <si>
    <t>6020-230-10</t>
  </si>
  <si>
    <t>6020-230-20</t>
  </si>
  <si>
    <t>6020-230-30</t>
  </si>
  <si>
    <t>6020-240-10</t>
  </si>
  <si>
    <t>6020-240-20</t>
  </si>
  <si>
    <t>6020-240-30</t>
  </si>
  <si>
    <t>6020-250-10</t>
  </si>
  <si>
    <t>6020-250-20</t>
  </si>
  <si>
    <t>6020-250-30</t>
  </si>
  <si>
    <t>6020-260-10</t>
  </si>
  <si>
    <t>6020-260-30</t>
  </si>
  <si>
    <t>6020-300-10</t>
  </si>
  <si>
    <t>6020-300-20</t>
  </si>
  <si>
    <t>6020-300-30</t>
  </si>
  <si>
    <t>6020-310-10</t>
  </si>
  <si>
    <t>6020-310-20</t>
  </si>
  <si>
    <t>6020-310-30</t>
  </si>
  <si>
    <t>6020-320-10</t>
  </si>
  <si>
    <t>6020-320-20</t>
  </si>
  <si>
    <t>6020-320-30</t>
  </si>
  <si>
    <t>6020-330-10</t>
  </si>
  <si>
    <t>6020-330-20</t>
  </si>
  <si>
    <t>6020-330-30</t>
  </si>
  <si>
    <t>6020-340-10</t>
  </si>
  <si>
    <t>6020-340-20</t>
  </si>
  <si>
    <t>6020-340-30</t>
  </si>
  <si>
    <t>6020-350-10</t>
  </si>
  <si>
    <t>6020-350-20</t>
  </si>
  <si>
    <t>6020-350-30</t>
  </si>
  <si>
    <t>6020-360-10</t>
  </si>
  <si>
    <t>6020-360-20</t>
  </si>
  <si>
    <t>6020-360-30</t>
  </si>
  <si>
    <t>6020-370-10</t>
  </si>
  <si>
    <t>6020-370-20</t>
  </si>
  <si>
    <t>6020-370-30</t>
  </si>
  <si>
    <t>6020-380-10</t>
  </si>
  <si>
    <t>6020-380-20</t>
  </si>
  <si>
    <t>6020-380-30</t>
  </si>
  <si>
    <t>6020-390-10</t>
  </si>
  <si>
    <t>6020-390-20</t>
  </si>
  <si>
    <t>6020-390-30</t>
  </si>
  <si>
    <t>6020-400-10</t>
  </si>
  <si>
    <t>6020-400-20</t>
  </si>
  <si>
    <t>6020-400-30</t>
  </si>
  <si>
    <t>6020-410-10</t>
  </si>
  <si>
    <t>6020-410-20</t>
  </si>
  <si>
    <t>6020-410-30</t>
  </si>
  <si>
    <t>6020-420-10</t>
  </si>
  <si>
    <t>6020-420-20</t>
  </si>
  <si>
    <t>6020-420-30</t>
  </si>
  <si>
    <t>6020-430-10</t>
  </si>
  <si>
    <t>6020-430-20</t>
  </si>
  <si>
    <t>6020-430-30</t>
  </si>
  <si>
    <t>6020-440-10</t>
  </si>
  <si>
    <t>6020-440-20</t>
  </si>
  <si>
    <t>6020-440-30</t>
  </si>
  <si>
    <t>6020-450-10</t>
  </si>
  <si>
    <t>6020-450-20</t>
  </si>
  <si>
    <t>6020-450-30</t>
  </si>
  <si>
    <t>6020-460-10</t>
  </si>
  <si>
    <t>6020-460-30</t>
  </si>
  <si>
    <t>6020-500-10</t>
  </si>
  <si>
    <t>6020-500-20</t>
  </si>
  <si>
    <t>6020-500-30</t>
  </si>
  <si>
    <t>6020-510-10</t>
  </si>
  <si>
    <t>6020-510-20</t>
  </si>
  <si>
    <t>6020-510-30</t>
  </si>
  <si>
    <t>6020-520-10</t>
  </si>
  <si>
    <t>6020-520-20</t>
  </si>
  <si>
    <t>6020-520-30</t>
  </si>
  <si>
    <t>6020-530-10</t>
  </si>
  <si>
    <t>6020-530-20</t>
  </si>
  <si>
    <t>6020-530-30</t>
  </si>
  <si>
    <t>6020-540-10</t>
  </si>
  <si>
    <t>6020-540-20</t>
  </si>
  <si>
    <t>6020-540-30</t>
  </si>
  <si>
    <t>6020-550-10</t>
  </si>
  <si>
    <t>6020-550-20</t>
  </si>
  <si>
    <t>6020-550-30</t>
  </si>
  <si>
    <t>6020-560-10</t>
  </si>
  <si>
    <t>6020-560-20</t>
  </si>
  <si>
    <t>6020-560-30</t>
  </si>
  <si>
    <t>6020-570-10</t>
  </si>
  <si>
    <t>6020-570-20</t>
  </si>
  <si>
    <t>6020-570-30</t>
  </si>
  <si>
    <t>6020-580-10</t>
  </si>
  <si>
    <t>6020-580-20</t>
  </si>
  <si>
    <t>6020-580-30</t>
  </si>
  <si>
    <t>6020-590-10</t>
  </si>
  <si>
    <t>6020-590-30</t>
  </si>
  <si>
    <t>6020-600-10</t>
  </si>
  <si>
    <t>6020-600-30</t>
  </si>
  <si>
    <t>6030-100-10</t>
  </si>
  <si>
    <t>6030-100-20</t>
  </si>
  <si>
    <t>6030-100-30</t>
  </si>
  <si>
    <t>6030-100-40</t>
  </si>
  <si>
    <t>6030-110-10</t>
  </si>
  <si>
    <t>6030-110-20</t>
  </si>
  <si>
    <t>6030-110-30</t>
  </si>
  <si>
    <t>6030-110-40</t>
  </si>
  <si>
    <t>6030-120-10</t>
  </si>
  <si>
    <t>6030-120-20</t>
  </si>
  <si>
    <t>6030-120-30</t>
  </si>
  <si>
    <t>6030-120-40</t>
  </si>
  <si>
    <t>6030-130-10</t>
  </si>
  <si>
    <t>6030-130-20</t>
  </si>
  <si>
    <t>6030-130-30</t>
  </si>
  <si>
    <t>6030-130-40</t>
  </si>
  <si>
    <t>6030-140-10</t>
  </si>
  <si>
    <t>6030-140-20</t>
  </si>
  <si>
    <t>6030-140-30</t>
  </si>
  <si>
    <t>6030-140-40</t>
  </si>
  <si>
    <t>6030-150-10</t>
  </si>
  <si>
    <t>6030-150-20</t>
  </si>
  <si>
    <t>6030-150-30</t>
  </si>
  <si>
    <t>6030-150-40</t>
  </si>
  <si>
    <t>6030-160-10</t>
  </si>
  <si>
    <t>6030-160-20</t>
  </si>
  <si>
    <t>6030-160-30</t>
  </si>
  <si>
    <t>6030-160-40</t>
  </si>
  <si>
    <t>6030-170-10</t>
  </si>
  <si>
    <t>6030-170-20</t>
  </si>
  <si>
    <t>6030-170-30</t>
  </si>
  <si>
    <t>6030-170-40</t>
  </si>
  <si>
    <t>6030-180-10</t>
  </si>
  <si>
    <t>6030-180-20</t>
  </si>
  <si>
    <t>6030-180-30</t>
  </si>
  <si>
    <t>6030-180-40</t>
  </si>
  <si>
    <t>6030-190-10</t>
  </si>
  <si>
    <t>6030-190-20</t>
  </si>
  <si>
    <t>6030-190-30</t>
  </si>
  <si>
    <t>6030-190-40</t>
  </si>
  <si>
    <t>6030-200-10</t>
  </si>
  <si>
    <t>6030-200-40</t>
  </si>
  <si>
    <t>6040-100-10</t>
  </si>
  <si>
    <t>6040-100-20</t>
  </si>
  <si>
    <t>6040-100-30</t>
  </si>
  <si>
    <t>6040-100-40</t>
  </si>
  <si>
    <t>6040-100-50</t>
  </si>
  <si>
    <t>6040-110-10</t>
  </si>
  <si>
    <t>6040-110-20</t>
  </si>
  <si>
    <t>6040-110-30</t>
  </si>
  <si>
    <t>6040-110-40</t>
  </si>
  <si>
    <t>6040-110-50</t>
  </si>
  <si>
    <t>6040-120-10</t>
  </si>
  <si>
    <t>6040-120-20</t>
  </si>
  <si>
    <t>6040-120-30</t>
  </si>
  <si>
    <t>6040-120-40</t>
  </si>
  <si>
    <t>6040-120-50</t>
  </si>
  <si>
    <t>6040-130-10</t>
  </si>
  <si>
    <t>6040-130-20</t>
  </si>
  <si>
    <t>6040-130-30</t>
  </si>
  <si>
    <t>6040-130-40</t>
  </si>
  <si>
    <t>6040-130-50</t>
  </si>
  <si>
    <t>6040-140-10</t>
  </si>
  <si>
    <t>6040-140-20</t>
  </si>
  <si>
    <t>6040-140-30</t>
  </si>
  <si>
    <t>6040-140-40</t>
  </si>
  <si>
    <t>6040-140-50</t>
  </si>
  <si>
    <t>6040-150-10</t>
  </si>
  <si>
    <t>6040-150-20</t>
  </si>
  <si>
    <t>6040-150-30</t>
  </si>
  <si>
    <t>6040-150-40</t>
  </si>
  <si>
    <t>6040-150-50</t>
  </si>
  <si>
    <t>6040-160-10</t>
  </si>
  <si>
    <t>6040-160-20</t>
  </si>
  <si>
    <t>6040-160-30</t>
  </si>
  <si>
    <t>6040-160-40</t>
  </si>
  <si>
    <t>6040-160-50</t>
  </si>
  <si>
    <t>6040-170-10</t>
  </si>
  <si>
    <t>6040-170-20</t>
  </si>
  <si>
    <t>6040-170-30</t>
  </si>
  <si>
    <t>6040-170-40</t>
  </si>
  <si>
    <t>6040-170-50</t>
  </si>
  <si>
    <t>6040-200-10</t>
  </si>
  <si>
    <t>6040-200-30</t>
  </si>
  <si>
    <t>6040-200-50</t>
  </si>
  <si>
    <t>6050-100-10</t>
  </si>
  <si>
    <t>6050-100-20</t>
  </si>
  <si>
    <t>6050-100-30</t>
  </si>
  <si>
    <t>6050-110-10</t>
  </si>
  <si>
    <t>6050-110-20</t>
  </si>
  <si>
    <t>6050-110-30</t>
  </si>
  <si>
    <t>6050-120-10</t>
  </si>
  <si>
    <t>6050-120-20</t>
  </si>
  <si>
    <t>6050-120-30</t>
  </si>
  <si>
    <t>6050-130-10</t>
  </si>
  <si>
    <t>6050-130-20</t>
  </si>
  <si>
    <t>6050-130-30</t>
  </si>
  <si>
    <t>6050-140-10</t>
  </si>
  <si>
    <t>6050-140-20</t>
  </si>
  <si>
    <t>6050-140-30</t>
  </si>
  <si>
    <t>6050-150-10</t>
  </si>
  <si>
    <t>6050-150-30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</si>
</sst>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"/>
    <numFmt numFmtId="166" formatCode="[$-409]mmmm\ d\,\ yyyy;@"/>
  </numFmts>
  <fonts count="2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sz val="8"/>
      <name val="Arial"/>
      <family val="2"/>
      <scheme val="minor"/>
    </font>
    <font>
      <i/>
      <sz val="11"/>
      <color theme="5" tint="-0.249977111117893"/>
      <name val="Arial"/>
      <family val="2"/>
      <scheme val="minor"/>
    </font>
    <font>
      <sz val="20"/>
      <color rgb="FF7F7F7F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b/>
      <sz val="11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48"/>
      <color rgb="FF515E7B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22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D3E8"/>
        <bgColor indexed="64"/>
      </patternFill>
    </fill>
  </fills>
  <borders count="6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" fontId="0" fillId="0" borderId="0" xfId="0" applyNumberFormat="1"/>
    <xf numFmtId="1" fontId="0" fillId="4" borderId="0" xfId="0" applyNumberFormat="1" applyFill="1"/>
    <xf numFmtId="165" fontId="0" fillId="4" borderId="0" xfId="0" applyNumberFormat="1" applyFill="1"/>
    <xf numFmtId="165" fontId="0" fillId="0" borderId="0" xfId="0" applyNumberFormat="1"/>
    <xf numFmtId="166" fontId="0" fillId="0" borderId="1" xfId="0" applyNumberFormat="1" applyBorder="1" applyAlignment="1" applyProtection="1">
      <alignment horizontal="left"/>
      <protection locked="0"/>
    </xf>
    <xf numFmtId="0" fontId="0" fillId="2" borderId="0" xfId="0" applyFill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5" applyAlignment="1" applyProtection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3" fillId="3" borderId="2" xfId="0" quotePrefix="1" applyFont="1" applyFill="1" applyBorder="1" applyAlignment="1">
      <alignment horizontal="center"/>
    </xf>
    <xf numFmtId="0" fontId="0" fillId="0" borderId="0" xfId="0" applyAlignment="1">
      <alignment horizontal="left" indent="2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38" fontId="3" fillId="0" borderId="1" xfId="3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6" fontId="0" fillId="5" borderId="1" xfId="0" applyNumberForma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7" fillId="0" borderId="0" xfId="0" applyFont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vertical="top" inden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8" fontId="3" fillId="4" borderId="1" xfId="3" applyNumberFormat="1" applyFont="1" applyFill="1" applyBorder="1" applyAlignment="1" applyProtection="1">
      <alignment horizontal="right"/>
    </xf>
    <xf numFmtId="10" fontId="3" fillId="4" borderId="1" xfId="4" applyNumberFormat="1" applyFont="1" applyFill="1" applyBorder="1" applyAlignment="1" applyProtection="1">
      <alignment horizontal="right" indent="1"/>
    </xf>
    <xf numFmtId="0" fontId="3" fillId="4" borderId="1" xfId="0" applyFont="1" applyFill="1" applyBorder="1" applyAlignment="1">
      <alignment horizontal="center"/>
    </xf>
    <xf numFmtId="0" fontId="9" fillId="0" borderId="0" xfId="0" quotePrefix="1" applyFont="1" applyAlignment="1">
      <alignment horizontal="right" vertical="center"/>
    </xf>
    <xf numFmtId="17" fontId="2" fillId="0" borderId="0" xfId="0" quotePrefix="1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23" fillId="0" borderId="0" xfId="0" applyFont="1" applyAlignment="1">
      <alignment horizontal="right"/>
    </xf>
    <xf numFmtId="0" fontId="15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5" fillId="6" borderId="0" xfId="0" applyFont="1" applyFill="1"/>
    <xf numFmtId="0" fontId="3" fillId="6" borderId="0" xfId="0" applyFont="1" applyFill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left" wrapText="1" indent="1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</cellXfs>
  <cellStyles count="6">
    <cellStyle name="Comma" xfId="3" builtinId="3"/>
    <cellStyle name="Comma 2" xfId="1" xr:uid="{00000000-0005-0000-0000-00002F000000}"/>
    <cellStyle name="Comma 2 2" xfId="2" xr:uid="{51A83651-99BB-496C-88E4-266E9E66C437}"/>
    <cellStyle name="Hyperlink" xfId="5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BED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163286</xdr:rowOff>
    </xdr:from>
    <xdr:to>
      <xdr:col>4</xdr:col>
      <xdr:colOff>202910</xdr:colOff>
      <xdr:row>25</xdr:row>
      <xdr:rowOff>153054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1E20F8E-FA5F-403E-A916-AA52C6209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842216"/>
          <a:ext cx="3121370" cy="340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83157CD4-CFCE-4D4E-8700-1AF0AA69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9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285749</xdr:colOff>
      <xdr:row>0</xdr:row>
      <xdr:rowOff>0</xdr:rowOff>
    </xdr:from>
    <xdr:to>
      <xdr:col>1</xdr:col>
      <xdr:colOff>3987799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96B9905-2E52-4CB0-9D80-4BC66F6C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8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A8CA4-B444-4DA9-B2C9-6293C39AF1B6}">
  <sheetPr codeName="Sheet1"/>
  <dimension ref="A7:J35"/>
  <sheetViews>
    <sheetView showGridLines="0" tabSelected="1" zoomScale="70" zoomScaleNormal="70" workbookViewId="0"/>
  </sheetViews>
  <sheetFormatPr defaultColWidth="9.58203125" defaultRowHeight="14"/>
  <cols>
    <col min="8" max="8" width="16" customWidth="1"/>
  </cols>
  <sheetData>
    <row r="7" spans="1:10">
      <c r="A7" s="53" t="s">
        <v>0</v>
      </c>
    </row>
    <row r="13" spans="1:10" s="55" customFormat="1" ht="55.15" customHeight="1">
      <c r="A13" s="54" t="s">
        <v>1</v>
      </c>
    </row>
    <row r="14" spans="1:10" s="55" customFormat="1" ht="55.15" customHeight="1">
      <c r="A14" s="54" t="s">
        <v>2</v>
      </c>
      <c r="J14" s="56"/>
    </row>
    <row r="15" spans="1:10" s="55" customFormat="1" ht="55.15" customHeight="1">
      <c r="A15" s="57" t="s">
        <v>3</v>
      </c>
      <c r="J15" s="56"/>
    </row>
    <row r="16" spans="1:10" s="55" customFormat="1" ht="55.15" customHeight="1">
      <c r="A16" s="57" t="s">
        <v>4</v>
      </c>
    </row>
    <row r="17" spans="1:10" ht="52.15" customHeight="1">
      <c r="A17" s="58" t="s">
        <v>5</v>
      </c>
      <c r="J17" s="52"/>
    </row>
    <row r="18" spans="1:10" ht="25">
      <c r="J18" s="52"/>
    </row>
    <row r="28" spans="1:10">
      <c r="A28" s="59"/>
      <c r="C28" s="60" t="s">
        <v>6</v>
      </c>
    </row>
    <row r="29" spans="1:10">
      <c r="C29" s="60" t="s">
        <v>7</v>
      </c>
    </row>
    <row r="30" spans="1:10">
      <c r="C30" s="21"/>
      <c r="G30" s="1"/>
    </row>
    <row r="31" spans="1:10">
      <c r="C31" s="60" t="s">
        <v>8</v>
      </c>
      <c r="G31" s="61"/>
    </row>
    <row r="32" spans="1:10">
      <c r="C32" s="60" t="s">
        <v>9</v>
      </c>
      <c r="G32" s="1"/>
    </row>
    <row r="33" spans="1:10">
      <c r="A33" s="2"/>
      <c r="C33" s="60" t="s">
        <v>10</v>
      </c>
      <c r="E33" s="62"/>
      <c r="H33" s="63" t="s">
        <v>11</v>
      </c>
      <c r="J33" s="3"/>
    </row>
    <row r="34" spans="1:10">
      <c r="A34" s="2"/>
      <c r="J34" s="3"/>
    </row>
    <row r="35" spans="1:10">
      <c r="A35" s="2"/>
      <c r="J35" s="4"/>
    </row>
  </sheetData>
  <sheetProtection algorithmName="SHA-512" hashValue="L4l6k34Gi36nebTCqtT0NjMKQWUc2K8AFXih7t3hmUX0ImLqPElRDs87KWlIrIxTCeMw273z/rTpVpDta6pufQ==" saltValue="3atIoLtK28iWCONKPaISSQ==" spinCount="100000" sheet="1" objects="1" scenarios="1"/>
  <pageMargins left="0.7" right="0.7" top="0.75" bottom="0.74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4FA6-0BDE-42F0-96BE-851B2923440A}">
  <sheetPr codeName="Sheet10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412CE-7C84-4A1A-97EE-AFA666ED9251}">
  <sheetPr codeName="Sheet11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9CDB-2BB8-4737-8939-2FA6A9118A69}">
  <sheetPr codeName="Sheet12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AE67-7163-41A8-A0F9-0D78615C0F69}">
  <sheetPr codeName="Sheet13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2165A-C8FF-4D89-8B4F-A84BF20BACB9}">
  <sheetPr codeName="Sheet14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4D47-C505-4F08-9DFE-21DCDA109D7B}">
  <sheetPr codeName="Sheet2">
    <pageSetUpPr fitToPage="1"/>
  </sheetPr>
  <dimension ref="A1:I29"/>
  <sheetViews>
    <sheetView zoomScale="70" zoomScaleNormal="70" workbookViewId="0">
      <selection activeCell="A2" sqref="A2"/>
    </sheetView>
  </sheetViews>
  <sheetFormatPr defaultColWidth="8.75" defaultRowHeight="14"/>
  <cols>
    <col min="1" max="1" width="3.75" style="12" customWidth="1"/>
    <col min="2" max="2" width="54.08203125" customWidth="1"/>
    <col min="3" max="3" width="9.5" style="14" customWidth="1"/>
    <col min="4" max="4" width="18.08203125" style="14" customWidth="1"/>
    <col min="5" max="5" width="18.08203125" style="1" customWidth="1"/>
    <col min="6" max="6" width="18.08203125" style="18" customWidth="1"/>
    <col min="7" max="7" width="3.75" style="12" customWidth="1"/>
  </cols>
  <sheetData>
    <row r="1" spans="1:9" ht="54.4" customHeight="1">
      <c r="B1" s="20"/>
      <c r="C1" s="17"/>
      <c r="E1"/>
    </row>
    <row r="2" spans="1:9" ht="21.4" customHeight="1" thickBot="1">
      <c r="B2" s="64" t="s">
        <v>12</v>
      </c>
      <c r="C2" s="65"/>
      <c r="D2" s="65"/>
      <c r="E2" s="66"/>
      <c r="F2" s="66"/>
    </row>
    <row r="3" spans="1:9" ht="16.149999999999999" customHeight="1" thickBot="1">
      <c r="B3" s="13" t="s">
        <v>13</v>
      </c>
      <c r="D3" s="69"/>
      <c r="E3" s="70"/>
      <c r="F3" s="71"/>
    </row>
    <row r="4" spans="1:9" ht="16.149999999999999" customHeight="1" thickBot="1">
      <c r="B4" s="13" t="s">
        <v>14</v>
      </c>
      <c r="D4" s="6"/>
      <c r="F4" s="1"/>
    </row>
    <row r="5" spans="1:9" ht="16.149999999999999" customHeight="1" thickBot="1">
      <c r="B5" s="13" t="s">
        <v>15</v>
      </c>
      <c r="D5" s="11"/>
      <c r="F5" s="1"/>
    </row>
    <row r="6" spans="1:9">
      <c r="B6" s="67"/>
      <c r="C6" s="65"/>
      <c r="D6" s="65"/>
      <c r="E6" s="66"/>
      <c r="F6" s="66"/>
    </row>
    <row r="8" spans="1:9" s="14" customFormat="1">
      <c r="A8" s="12"/>
      <c r="B8" s="16" t="s">
        <v>16</v>
      </c>
      <c r="C8" s="17" t="s">
        <v>17</v>
      </c>
      <c r="D8" s="17" t="s">
        <v>18</v>
      </c>
      <c r="E8" s="1"/>
      <c r="F8" s="18"/>
      <c r="G8" s="12"/>
      <c r="H8"/>
      <c r="I8"/>
    </row>
    <row r="9" spans="1:9" s="14" customFormat="1">
      <c r="A9" s="12"/>
      <c r="B9"/>
      <c r="E9" s="1"/>
      <c r="F9" s="18"/>
      <c r="G9" s="12"/>
      <c r="H9"/>
      <c r="I9"/>
    </row>
    <row r="10" spans="1:9" s="14" customFormat="1">
      <c r="A10" s="12"/>
      <c r="B10" t="s">
        <v>19</v>
      </c>
      <c r="C10" s="19">
        <v>6000</v>
      </c>
      <c r="D10" s="14" t="s">
        <v>20</v>
      </c>
      <c r="E10" s="1"/>
      <c r="F10" s="18"/>
      <c r="G10" s="12"/>
      <c r="H10"/>
      <c r="I10"/>
    </row>
    <row r="11" spans="1:9" s="14" customFormat="1">
      <c r="A11" s="12"/>
      <c r="B11" t="s">
        <v>21</v>
      </c>
      <c r="C11" s="19">
        <v>6010</v>
      </c>
      <c r="D11" s="14" t="s">
        <v>20</v>
      </c>
      <c r="E11" s="1"/>
      <c r="F11" s="18"/>
      <c r="G11" s="12"/>
      <c r="H11"/>
      <c r="I11"/>
    </row>
    <row r="12" spans="1:9" s="14" customFormat="1">
      <c r="A12" s="12"/>
      <c r="B12" t="s">
        <v>22</v>
      </c>
      <c r="C12" s="19">
        <v>6020</v>
      </c>
      <c r="D12" s="14" t="s">
        <v>20</v>
      </c>
      <c r="E12" s="1"/>
      <c r="F12" s="18"/>
      <c r="G12" s="12"/>
      <c r="H12"/>
      <c r="I12"/>
    </row>
    <row r="13" spans="1:9" s="14" customFormat="1">
      <c r="A13" s="12"/>
      <c r="B13" t="s">
        <v>23</v>
      </c>
      <c r="C13" s="19">
        <v>6030</v>
      </c>
      <c r="D13" s="14" t="s">
        <v>20</v>
      </c>
      <c r="E13" s="1"/>
      <c r="F13" s="18"/>
      <c r="G13" s="12"/>
      <c r="H13"/>
      <c r="I13"/>
    </row>
    <row r="14" spans="1:9" s="14" customFormat="1">
      <c r="A14" s="12"/>
      <c r="B14" t="s">
        <v>24</v>
      </c>
      <c r="C14" s="19">
        <v>6040</v>
      </c>
      <c r="D14" s="14" t="s">
        <v>20</v>
      </c>
      <c r="E14" s="1"/>
      <c r="F14" s="18"/>
      <c r="G14" s="12"/>
      <c r="H14"/>
      <c r="I14"/>
    </row>
    <row r="15" spans="1:9" s="14" customFormat="1">
      <c r="A15" s="12"/>
      <c r="B15" t="s">
        <v>25</v>
      </c>
      <c r="C15" s="19">
        <v>6050</v>
      </c>
      <c r="D15" s="14" t="s">
        <v>20</v>
      </c>
      <c r="E15" s="1"/>
      <c r="F15" s="18"/>
      <c r="G15" s="12"/>
      <c r="H15"/>
      <c r="I15"/>
    </row>
    <row r="18" spans="1:9">
      <c r="B18" s="20" t="s">
        <v>26</v>
      </c>
    </row>
    <row r="19" spans="1:9" ht="30" customHeight="1">
      <c r="B19" s="72" t="s">
        <v>27</v>
      </c>
      <c r="C19" s="72"/>
      <c r="D19" s="72"/>
      <c r="E19" s="72"/>
      <c r="F19" s="72"/>
    </row>
    <row r="20" spans="1:9">
      <c r="B20" s="73" t="s">
        <v>28</v>
      </c>
      <c r="C20" s="73"/>
      <c r="D20" s="73"/>
      <c r="E20" s="73"/>
      <c r="F20" s="73"/>
    </row>
    <row r="23" spans="1:9" s="18" customFormat="1" ht="14.5" thickBot="1">
      <c r="A23" s="12"/>
      <c r="B23" s="20" t="s">
        <v>29</v>
      </c>
      <c r="C23" s="14"/>
      <c r="D23" s="14"/>
      <c r="E23" s="1"/>
      <c r="G23" s="12"/>
      <c r="H23"/>
      <c r="I23"/>
    </row>
    <row r="24" spans="1:9" s="18" customFormat="1" ht="14.5" thickBot="1">
      <c r="A24" s="12"/>
      <c r="B24" s="21" t="s">
        <v>30</v>
      </c>
      <c r="C24" s="22"/>
      <c r="D24" s="14"/>
      <c r="E24"/>
      <c r="G24" s="12"/>
      <c r="H24"/>
      <c r="I24"/>
    </row>
    <row r="25" spans="1:9" s="18" customFormat="1" ht="14.5" thickBot="1">
      <c r="A25" s="12"/>
      <c r="B25" s="23" t="s">
        <v>31</v>
      </c>
      <c r="C25"/>
      <c r="D25" s="14"/>
      <c r="E25"/>
      <c r="G25" s="12"/>
      <c r="H25"/>
      <c r="I25"/>
    </row>
    <row r="26" spans="1:9" s="18" customFormat="1" ht="14.5" thickBot="1">
      <c r="A26" s="12"/>
      <c r="B26" s="21" t="s">
        <v>32</v>
      </c>
      <c r="C26" s="15"/>
      <c r="D26" s="14"/>
      <c r="E26"/>
      <c r="G26" s="12"/>
      <c r="H26"/>
      <c r="I26"/>
    </row>
    <row r="27" spans="1:9" s="18" customFormat="1" ht="14.5" thickBot="1">
      <c r="A27" s="12"/>
      <c r="B27" s="21" t="s">
        <v>33</v>
      </c>
      <c r="C27" s="24"/>
      <c r="D27" s="14"/>
      <c r="E27"/>
      <c r="G27" s="12"/>
      <c r="H27"/>
      <c r="I27"/>
    </row>
    <row r="29" spans="1:9" ht="28.5" customHeight="1">
      <c r="B29" s="74" t="s">
        <v>34</v>
      </c>
      <c r="C29" s="74"/>
      <c r="D29" s="74"/>
      <c r="E29" s="74"/>
      <c r="F29" s="74"/>
    </row>
  </sheetData>
  <sheetProtection algorithmName="SHA-512" hashValue="xZ5iX+YejulRYurPr+QJSLvQei/AkMu5gOY+dFpIxkhVNHgrDNofNMiHr5l7Xz/OozF2e2X9CbmB6RalpQKB0g==" saltValue="T7NWUY047AZIgvS5+0DN9A==" spinCount="100000" sheet="1" objects="1" scenarios="1"/>
  <mergeCells count="4">
    <mergeCell ref="D3:F3"/>
    <mergeCell ref="B19:F19"/>
    <mergeCell ref="B20:F20"/>
    <mergeCell ref="B29:F29"/>
  </mergeCells>
  <hyperlinks>
    <hyperlink ref="C10" location="CAR!B8" display="CAR!B8" xr:uid="{14EE0C66-88F7-4E3C-8008-892BBC9D27CB}"/>
    <hyperlink ref="C11" location="CAR!B22" display="CAR!B22" xr:uid="{AB5C0A79-DE45-4F67-B77A-7B8D7E46CCD5}"/>
    <hyperlink ref="C12" location="CAR!B70" display="CAR!B70" xr:uid="{51F91F08-21B0-4605-B100-80FB6A582DF1}"/>
    <hyperlink ref="C13" location="CAR!B136" display="CAR!B136" xr:uid="{71770C46-487F-419E-B4AB-005D7D7B22D9}"/>
    <hyperlink ref="C14" location="CAR!B154" display="CAR!B154" xr:uid="{A63F5AE0-5EA7-4A48-9F29-ED53E0833B71}"/>
    <hyperlink ref="C15" location="CAR!B173" display="CAR!B173" xr:uid="{5E650022-18D1-4603-AEBF-5EB18528161A}"/>
  </hyperlinks>
  <printOptions horizontalCentered="1"/>
  <pageMargins left="0.70866141732283505" right="0.70866141732283505" top="0.74803149606299202" bottom="0.74803149606299202" header="0.31496062992126" footer="0.31496062992126"/>
  <pageSetup scale="71" fitToHeight="0" orientation="portrait" r:id="rId1"/>
  <headerFooter>
    <oddFooter>&amp;CClassification: Protected B&amp;R&amp;P/&amp;N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8847-BA1A-420A-A985-31472E50A527}">
  <sheetPr codeName="Sheet3">
    <pageSetUpPr fitToPage="1"/>
  </sheetPr>
  <dimension ref="A1:P186"/>
  <sheetViews>
    <sheetView zoomScale="70" zoomScaleNormal="70" workbookViewId="0">
      <selection activeCell="A2" sqref="A2"/>
    </sheetView>
  </sheetViews>
  <sheetFormatPr defaultColWidth="8.75" defaultRowHeight="14"/>
  <cols>
    <col min="1" max="1" width="3.75" style="12" customWidth="1"/>
    <col min="2" max="2" width="61.25" customWidth="1"/>
    <col min="3" max="3" width="9.75" customWidth="1"/>
    <col min="4" max="8" width="18.08203125" style="14" customWidth="1"/>
    <col min="9" max="9" width="3.75" style="12" customWidth="1"/>
    <col min="10" max="16384" width="8.75" style="5"/>
  </cols>
  <sheetData>
    <row r="1" spans="2:16" ht="54.4" customHeight="1">
      <c r="B1" s="16"/>
      <c r="C1" s="16"/>
      <c r="D1" s="31"/>
      <c r="E1" s="31"/>
      <c r="F1" s="31"/>
      <c r="G1" s="31"/>
      <c r="H1" s="31"/>
      <c r="K1" s="27"/>
      <c r="L1" s="27"/>
      <c r="M1" s="27"/>
      <c r="N1" s="27"/>
      <c r="O1" s="27"/>
      <c r="P1" s="27"/>
    </row>
    <row r="2" spans="2:16" ht="22.15" customHeight="1" thickBot="1">
      <c r="B2" s="64" t="s">
        <v>12</v>
      </c>
      <c r="C2" s="68"/>
      <c r="D2" s="68"/>
      <c r="E2" s="68"/>
      <c r="F2" s="68"/>
      <c r="G2" s="68"/>
      <c r="H2" s="68"/>
    </row>
    <row r="3" spans="2:16" ht="16.149999999999999" customHeight="1" thickBot="1">
      <c r="B3" s="13" t="s">
        <v>35</v>
      </c>
      <c r="D3" s="75" t="str">
        <f>IF(ISBLANK(ToC!$D$3),"",ToC!$D$3)</f>
        <v/>
      </c>
      <c r="E3" s="76"/>
      <c r="F3" s="77"/>
      <c r="G3" s="31"/>
      <c r="H3" s="31"/>
      <c r="K3" s="27"/>
      <c r="L3" s="27"/>
      <c r="M3" s="27"/>
      <c r="N3" s="27"/>
      <c r="O3" s="27"/>
      <c r="P3" s="27"/>
    </row>
    <row r="4" spans="2:16" ht="16.149999999999999" customHeight="1" thickBot="1">
      <c r="B4" s="13" t="s">
        <v>36</v>
      </c>
      <c r="D4" s="25" t="str">
        <f>IF(ISBLANK(ToC!$D$4),"",ToC!$D$4)</f>
        <v/>
      </c>
      <c r="E4" s="1"/>
      <c r="F4" s="1"/>
      <c r="G4" s="31"/>
      <c r="H4" s="31"/>
    </row>
    <row r="5" spans="2:16" ht="16.149999999999999" customHeight="1" thickBot="1">
      <c r="B5" s="13" t="s">
        <v>37</v>
      </c>
      <c r="D5" s="32" t="str">
        <f>IF(ISBLANK(ToC!$D$5),"",ToC!$D$5)</f>
        <v/>
      </c>
      <c r="E5" s="1"/>
      <c r="F5" s="1"/>
      <c r="G5" s="31"/>
      <c r="H5" s="31"/>
    </row>
    <row r="6" spans="2:16">
      <c r="B6" s="67"/>
      <c r="C6" s="68"/>
      <c r="D6" s="68"/>
      <c r="E6" s="68"/>
      <c r="F6" s="68"/>
      <c r="G6" s="68"/>
      <c r="H6" s="68"/>
    </row>
    <row r="7" spans="2:16">
      <c r="B7" s="13"/>
      <c r="C7" s="13"/>
      <c r="D7" s="31"/>
      <c r="E7" s="31"/>
      <c r="F7" s="31"/>
      <c r="G7" s="31"/>
      <c r="H7" s="31"/>
    </row>
    <row r="8" spans="2:16" ht="14.5" thickBot="1">
      <c r="B8" s="16" t="s">
        <v>19</v>
      </c>
      <c r="C8" s="13"/>
      <c r="D8" s="31" t="s">
        <v>38</v>
      </c>
      <c r="E8" s="31" t="s">
        <v>39</v>
      </c>
      <c r="F8" s="31"/>
      <c r="G8" s="31"/>
      <c r="H8" s="31"/>
    </row>
    <row r="9" spans="2:16" ht="14.5" thickBot="1">
      <c r="B9" s="33" t="s">
        <v>40</v>
      </c>
      <c r="C9" s="13"/>
      <c r="D9" s="22">
        <v>10</v>
      </c>
      <c r="E9" s="22">
        <v>20</v>
      </c>
      <c r="F9" s="31"/>
      <c r="G9" s="31"/>
      <c r="H9" s="31"/>
    </row>
    <row r="10" spans="2:16" ht="14.5" thickBot="1">
      <c r="B10" s="13"/>
      <c r="C10" s="13"/>
      <c r="D10" s="31"/>
      <c r="E10" s="31"/>
      <c r="F10" s="31"/>
      <c r="G10" s="31"/>
      <c r="H10" s="31"/>
    </row>
    <row r="11" spans="2:16" ht="14.5" thickBot="1">
      <c r="B11" s="16" t="s">
        <v>21</v>
      </c>
      <c r="C11" s="22" t="s">
        <v>41</v>
      </c>
      <c r="D11" s="49">
        <f>F67</f>
        <v>0</v>
      </c>
      <c r="E11" s="31"/>
      <c r="F11" s="31"/>
      <c r="G11" s="31"/>
      <c r="H11" s="31"/>
    </row>
    <row r="12" spans="2:16" ht="14.5" thickBot="1">
      <c r="B12" s="13"/>
      <c r="C12" s="31"/>
      <c r="D12" s="31"/>
      <c r="E12" s="31"/>
      <c r="F12" s="31"/>
      <c r="G12" s="31"/>
      <c r="H12" s="31"/>
    </row>
    <row r="13" spans="2:16" ht="14.5" thickBot="1">
      <c r="B13" s="34" t="s">
        <v>42</v>
      </c>
      <c r="C13" s="22" t="s">
        <v>43</v>
      </c>
      <c r="D13" s="49">
        <f>F133</f>
        <v>0</v>
      </c>
      <c r="E13" s="31"/>
      <c r="F13" s="35"/>
      <c r="G13" s="31"/>
      <c r="H13" s="31"/>
    </row>
    <row r="14" spans="2:16" ht="14.5" thickBot="1">
      <c r="B14" s="34" t="s">
        <v>44</v>
      </c>
      <c r="C14" s="22" t="s">
        <v>45</v>
      </c>
      <c r="D14" s="49">
        <f>G151</f>
        <v>0</v>
      </c>
      <c r="E14" s="31"/>
      <c r="F14" s="31"/>
      <c r="G14" s="31"/>
      <c r="H14" s="31"/>
    </row>
    <row r="15" spans="2:16" ht="14.5" thickBot="1">
      <c r="B15" s="34" t="s">
        <v>46</v>
      </c>
      <c r="C15" s="22" t="s">
        <v>47</v>
      </c>
      <c r="D15" s="49">
        <f>H170</f>
        <v>0</v>
      </c>
      <c r="E15" s="31"/>
      <c r="F15" s="31"/>
      <c r="G15" s="31"/>
      <c r="H15" s="31"/>
    </row>
    <row r="16" spans="2:16" ht="14.5" thickBot="1">
      <c r="B16" s="34" t="s">
        <v>25</v>
      </c>
      <c r="C16" s="22" t="s">
        <v>48</v>
      </c>
      <c r="D16" s="49">
        <f>F183</f>
        <v>0</v>
      </c>
      <c r="E16" s="31"/>
      <c r="F16" s="31"/>
      <c r="G16" s="31"/>
      <c r="H16" s="31"/>
    </row>
    <row r="17" spans="1:12" ht="14.5" thickBot="1">
      <c r="B17" s="36" t="s">
        <v>49</v>
      </c>
      <c r="C17" s="22" t="s">
        <v>50</v>
      </c>
      <c r="D17" s="49">
        <f>SUM(D13:D16)</f>
        <v>0</v>
      </c>
      <c r="E17" s="31"/>
      <c r="F17" s="31"/>
      <c r="G17" s="31"/>
      <c r="H17" s="31"/>
    </row>
    <row r="18" spans="1:12" ht="14.5" thickBot="1">
      <c r="B18" s="35"/>
      <c r="C18" s="31"/>
      <c r="D18" s="31"/>
      <c r="E18" s="31"/>
      <c r="F18" s="31"/>
      <c r="G18" s="31"/>
      <c r="H18" s="31"/>
    </row>
    <row r="19" spans="1:12" ht="14.5" thickBot="1">
      <c r="B19" s="16" t="s">
        <v>19</v>
      </c>
      <c r="C19" s="22" t="s">
        <v>51</v>
      </c>
      <c r="D19" s="31"/>
      <c r="E19" s="50" t="e">
        <f>D11/D17</f>
        <v>#DIV/0!</v>
      </c>
      <c r="F19" s="31"/>
      <c r="G19" s="31"/>
      <c r="H19" s="31"/>
    </row>
    <row r="20" spans="1:12">
      <c r="B20" s="13"/>
      <c r="C20" s="13"/>
      <c r="D20" s="31"/>
      <c r="E20" s="31"/>
      <c r="F20" s="31"/>
      <c r="G20" s="31"/>
      <c r="H20" s="31"/>
    </row>
    <row r="21" spans="1:12">
      <c r="B21" s="13"/>
      <c r="C21" s="13"/>
      <c r="D21" s="31"/>
      <c r="E21" s="31"/>
      <c r="F21" s="13"/>
      <c r="G21" s="31"/>
      <c r="H21" s="31"/>
    </row>
    <row r="22" spans="1:12" ht="14.5" thickBot="1">
      <c r="B22" s="16" t="s">
        <v>21</v>
      </c>
      <c r="C22" s="13"/>
      <c r="D22" s="31" t="s">
        <v>52</v>
      </c>
      <c r="E22" s="31" t="s">
        <v>53</v>
      </c>
      <c r="F22" s="31" t="s">
        <v>38</v>
      </c>
      <c r="G22" s="31"/>
      <c r="H22" s="31"/>
    </row>
    <row r="23" spans="1:12" ht="14.5" thickBot="1">
      <c r="B23" s="33" t="s">
        <v>54</v>
      </c>
      <c r="C23" s="13"/>
      <c r="D23" s="22">
        <v>10</v>
      </c>
      <c r="E23" s="22">
        <v>20</v>
      </c>
      <c r="F23" s="22">
        <v>30</v>
      </c>
      <c r="G23" s="31"/>
      <c r="H23" s="31"/>
      <c r="J23" s="29"/>
      <c r="K23" s="29"/>
      <c r="L23" s="29"/>
    </row>
    <row r="24" spans="1:12">
      <c r="B24" s="13"/>
      <c r="C24" s="13"/>
      <c r="D24" s="31"/>
      <c r="E24" s="31"/>
      <c r="F24" s="31"/>
      <c r="G24" s="31"/>
      <c r="H24" s="31"/>
    </row>
    <row r="25" spans="1:12">
      <c r="B25" s="16" t="s">
        <v>55</v>
      </c>
      <c r="C25" s="13"/>
      <c r="D25" s="31"/>
      <c r="E25" s="31"/>
      <c r="F25" s="31"/>
      <c r="G25" s="31"/>
      <c r="H25" s="31"/>
    </row>
    <row r="26" spans="1:12" ht="15" thickBot="1">
      <c r="B26" s="37" t="s">
        <v>56</v>
      </c>
      <c r="C26" s="13"/>
      <c r="D26" s="31"/>
      <c r="E26" s="31"/>
      <c r="F26" s="31"/>
      <c r="G26" s="31"/>
      <c r="H26" s="31"/>
    </row>
    <row r="27" spans="1:12" ht="14.5" thickBot="1">
      <c r="B27" s="38" t="s">
        <v>57</v>
      </c>
      <c r="C27" s="22" t="s">
        <v>58</v>
      </c>
      <c r="D27" s="31"/>
      <c r="E27" s="31"/>
      <c r="F27" s="26"/>
      <c r="G27" s="31"/>
      <c r="H27" s="31"/>
    </row>
    <row r="28" spans="1:12" ht="14.5" thickBot="1">
      <c r="B28" s="38" t="s">
        <v>59</v>
      </c>
      <c r="C28" s="22" t="s">
        <v>60</v>
      </c>
      <c r="D28" s="26"/>
      <c r="E28" s="26"/>
      <c r="F28" s="49">
        <f>D28-E28</f>
        <v>0</v>
      </c>
      <c r="G28" s="31"/>
      <c r="H28" s="31"/>
    </row>
    <row r="29" spans="1:12" ht="14.5" thickBot="1">
      <c r="B29" s="38" t="s">
        <v>61</v>
      </c>
      <c r="C29" s="22" t="s">
        <v>62</v>
      </c>
      <c r="D29" s="26"/>
      <c r="E29" s="26"/>
      <c r="F29" s="49">
        <f t="shared" ref="F29:F32" si="0">D29-E29</f>
        <v>0</v>
      </c>
      <c r="G29" s="31"/>
      <c r="H29" s="31"/>
    </row>
    <row r="30" spans="1:12" ht="14.5" thickBot="1">
      <c r="B30" s="38" t="s">
        <v>63</v>
      </c>
      <c r="C30" s="22" t="s">
        <v>64</v>
      </c>
      <c r="D30" s="26"/>
      <c r="E30" s="26"/>
      <c r="F30" s="49">
        <f t="shared" si="0"/>
        <v>0</v>
      </c>
      <c r="G30" s="31"/>
      <c r="H30" s="31"/>
    </row>
    <row r="31" spans="1:12" ht="14.5" thickBot="1">
      <c r="B31" s="38" t="s">
        <v>65</v>
      </c>
      <c r="C31" s="22" t="s">
        <v>66</v>
      </c>
      <c r="D31" s="26"/>
      <c r="E31" s="26"/>
      <c r="F31" s="49">
        <f t="shared" si="0"/>
        <v>0</v>
      </c>
      <c r="G31" s="31"/>
      <c r="H31" s="31"/>
    </row>
    <row r="32" spans="1:12" s="28" customFormat="1" ht="14.5" thickBot="1">
      <c r="A32" s="12"/>
      <c r="B32" s="34" t="s">
        <v>67</v>
      </c>
      <c r="C32" s="22" t="s">
        <v>68</v>
      </c>
      <c r="D32" s="26"/>
      <c r="E32" s="26"/>
      <c r="F32" s="49">
        <f t="shared" si="0"/>
        <v>0</v>
      </c>
      <c r="G32" s="31"/>
      <c r="H32" s="31"/>
      <c r="I32" s="12"/>
    </row>
    <row r="33" spans="1:9" s="28" customFormat="1" ht="14.5" thickBot="1">
      <c r="A33" s="12"/>
      <c r="B33" s="34" t="s">
        <v>69</v>
      </c>
      <c r="C33" s="22" t="s">
        <v>70</v>
      </c>
      <c r="D33" s="31"/>
      <c r="E33" s="31"/>
      <c r="F33" s="26"/>
      <c r="G33" s="31"/>
      <c r="H33" s="31"/>
      <c r="I33" s="12"/>
    </row>
    <row r="34" spans="1:9" s="28" customFormat="1" ht="14.5" thickBot="1">
      <c r="A34" s="12"/>
      <c r="B34" s="34" t="s">
        <v>71</v>
      </c>
      <c r="C34" s="22" t="s">
        <v>72</v>
      </c>
      <c r="D34" s="31"/>
      <c r="E34" s="31"/>
      <c r="F34" s="26"/>
      <c r="G34" s="31"/>
      <c r="H34" s="31"/>
      <c r="I34" s="12"/>
    </row>
    <row r="35" spans="1:9" s="28" customFormat="1" ht="14.5" thickBot="1">
      <c r="A35" s="12"/>
      <c r="B35" s="34" t="s">
        <v>73</v>
      </c>
      <c r="C35" s="22" t="s">
        <v>74</v>
      </c>
      <c r="D35" s="31"/>
      <c r="E35" s="31"/>
      <c r="F35" s="26"/>
      <c r="G35" s="31"/>
      <c r="H35" s="31"/>
      <c r="I35" s="12"/>
    </row>
    <row r="36" spans="1:9" s="28" customFormat="1" ht="14.5" thickBot="1">
      <c r="A36" s="12"/>
      <c r="B36" s="34" t="s">
        <v>75</v>
      </c>
      <c r="C36" s="22" t="s">
        <v>76</v>
      </c>
      <c r="D36" s="31"/>
      <c r="E36" s="31"/>
      <c r="F36" s="26"/>
      <c r="G36" s="31"/>
      <c r="H36" s="31"/>
      <c r="I36" s="12"/>
    </row>
    <row r="37" spans="1:9" s="28" customFormat="1" ht="14.5" thickBot="1">
      <c r="A37" s="12"/>
      <c r="B37" s="34" t="s">
        <v>77</v>
      </c>
      <c r="C37" s="22" t="s">
        <v>78</v>
      </c>
      <c r="D37" s="31"/>
      <c r="E37" s="31"/>
      <c r="F37" s="26"/>
      <c r="G37" s="31"/>
      <c r="H37" s="31"/>
      <c r="I37" s="12"/>
    </row>
    <row r="38" spans="1:9" s="28" customFormat="1" ht="14.5" thickBot="1">
      <c r="A38" s="12"/>
      <c r="B38" s="36" t="s">
        <v>79</v>
      </c>
      <c r="C38" s="22" t="s">
        <v>80</v>
      </c>
      <c r="D38" s="31"/>
      <c r="E38" s="31"/>
      <c r="F38" s="49">
        <f>SUM(F27:F37)</f>
        <v>0</v>
      </c>
      <c r="G38" s="31"/>
      <c r="H38" s="31"/>
      <c r="I38" s="12"/>
    </row>
    <row r="39" spans="1:9" s="28" customFormat="1">
      <c r="A39" s="12"/>
      <c r="B39" s="13"/>
      <c r="C39" s="31"/>
      <c r="D39" s="31"/>
      <c r="E39" s="31"/>
      <c r="F39" s="31"/>
      <c r="G39" s="31"/>
      <c r="H39" s="31"/>
      <c r="I39" s="12"/>
    </row>
    <row r="40" spans="1:9" s="28" customFormat="1" ht="14.5" thickBot="1">
      <c r="A40" s="12"/>
      <c r="B40" s="16" t="s">
        <v>81</v>
      </c>
      <c r="C40" s="31"/>
      <c r="D40" s="31"/>
      <c r="E40" s="31"/>
      <c r="F40" s="31"/>
      <c r="G40" s="31"/>
      <c r="H40" s="31"/>
      <c r="I40" s="12"/>
    </row>
    <row r="41" spans="1:9" s="28" customFormat="1" ht="15" thickBot="1">
      <c r="A41" s="12"/>
      <c r="B41" s="39" t="s">
        <v>82</v>
      </c>
      <c r="C41" s="22" t="s">
        <v>83</v>
      </c>
      <c r="D41" s="31"/>
      <c r="E41" s="31"/>
      <c r="F41" s="26"/>
      <c r="G41" s="31"/>
      <c r="H41" s="31"/>
      <c r="I41" s="12"/>
    </row>
    <row r="42" spans="1:9" ht="15" thickBot="1">
      <c r="B42" s="37" t="s">
        <v>84</v>
      </c>
      <c r="C42" s="13"/>
      <c r="D42" s="31"/>
      <c r="E42" s="31"/>
      <c r="F42" s="31"/>
      <c r="G42" s="31"/>
      <c r="H42" s="31"/>
    </row>
    <row r="43" spans="1:9" ht="14.5" thickBot="1">
      <c r="B43" s="38" t="s">
        <v>59</v>
      </c>
      <c r="C43" s="22" t="s">
        <v>85</v>
      </c>
      <c r="D43" s="26"/>
      <c r="E43" s="26"/>
      <c r="F43" s="49">
        <f t="shared" ref="F43:F47" si="1">D43-E43</f>
        <v>0</v>
      </c>
      <c r="G43" s="31"/>
      <c r="H43" s="31"/>
    </row>
    <row r="44" spans="1:9" ht="14.5" thickBot="1">
      <c r="B44" s="38" t="s">
        <v>61</v>
      </c>
      <c r="C44" s="22" t="s">
        <v>86</v>
      </c>
      <c r="D44" s="26"/>
      <c r="E44" s="26"/>
      <c r="F44" s="49">
        <f t="shared" si="1"/>
        <v>0</v>
      </c>
      <c r="G44" s="31"/>
      <c r="H44" s="31"/>
    </row>
    <row r="45" spans="1:9" ht="14.5" thickBot="1">
      <c r="B45" s="38" t="s">
        <v>63</v>
      </c>
      <c r="C45" s="22" t="s">
        <v>87</v>
      </c>
      <c r="D45" s="26"/>
      <c r="E45" s="26"/>
      <c r="F45" s="49">
        <f t="shared" si="1"/>
        <v>0</v>
      </c>
      <c r="G45" s="31"/>
      <c r="H45" s="31"/>
    </row>
    <row r="46" spans="1:9" ht="14.5" thickBot="1">
      <c r="B46" s="38" t="s">
        <v>65</v>
      </c>
      <c r="C46" s="22" t="s">
        <v>88</v>
      </c>
      <c r="D46" s="26"/>
      <c r="E46" s="26"/>
      <c r="F46" s="49">
        <f t="shared" si="1"/>
        <v>0</v>
      </c>
      <c r="G46" s="31"/>
      <c r="H46" s="31"/>
    </row>
    <row r="47" spans="1:9" ht="14.5" thickBot="1">
      <c r="B47" s="34" t="s">
        <v>89</v>
      </c>
      <c r="C47" s="22" t="s">
        <v>90</v>
      </c>
      <c r="D47" s="26"/>
      <c r="E47" s="26"/>
      <c r="F47" s="49">
        <f t="shared" si="1"/>
        <v>0</v>
      </c>
      <c r="G47" s="31"/>
      <c r="H47" s="31"/>
    </row>
    <row r="48" spans="1:9" ht="14.5" thickBot="1">
      <c r="B48" s="34" t="s">
        <v>91</v>
      </c>
      <c r="C48" s="22" t="s">
        <v>92</v>
      </c>
      <c r="D48" s="31"/>
      <c r="E48" s="31"/>
      <c r="F48" s="26"/>
      <c r="G48" s="31"/>
      <c r="H48" s="31"/>
    </row>
    <row r="49" spans="2:8" ht="14.5" thickBot="1">
      <c r="B49" s="34" t="s">
        <v>93</v>
      </c>
      <c r="C49" s="22" t="s">
        <v>94</v>
      </c>
      <c r="D49" s="31"/>
      <c r="E49" s="31"/>
      <c r="F49" s="26"/>
      <c r="G49" s="31"/>
      <c r="H49" s="31"/>
    </row>
    <row r="50" spans="2:8" ht="14.5" thickBot="1">
      <c r="B50" s="36" t="s">
        <v>95</v>
      </c>
      <c r="C50" s="22" t="s">
        <v>96</v>
      </c>
      <c r="D50" s="31"/>
      <c r="E50" s="31"/>
      <c r="F50" s="49">
        <f>SUM(F41,F43:F49)</f>
        <v>0</v>
      </c>
      <c r="G50" s="31"/>
      <c r="H50" s="31"/>
    </row>
    <row r="51" spans="2:8" ht="14.5" thickBot="1">
      <c r="B51" s="36"/>
      <c r="C51" s="36"/>
      <c r="D51" s="36"/>
      <c r="E51" s="36"/>
      <c r="F51" s="36"/>
      <c r="G51" s="36"/>
      <c r="H51" s="31"/>
    </row>
    <row r="52" spans="2:8" ht="14.5" thickBot="1">
      <c r="B52" s="16" t="s">
        <v>97</v>
      </c>
      <c r="C52" s="22" t="s">
        <v>98</v>
      </c>
      <c r="D52" s="31"/>
      <c r="E52" s="31"/>
      <c r="F52" s="49">
        <f>MIN(F50,F38)</f>
        <v>0</v>
      </c>
      <c r="G52" s="31"/>
      <c r="H52" s="31"/>
    </row>
    <row r="53" spans="2:8">
      <c r="C53" s="13"/>
      <c r="D53" s="31"/>
      <c r="E53" s="31"/>
      <c r="F53" s="31"/>
      <c r="G53" s="31"/>
      <c r="H53" s="31"/>
    </row>
    <row r="54" spans="2:8" ht="14.5" thickBot="1">
      <c r="B54" s="16" t="s">
        <v>99</v>
      </c>
      <c r="C54" s="13"/>
      <c r="D54" s="31"/>
      <c r="E54" s="31"/>
      <c r="F54" s="31"/>
      <c r="G54" s="31"/>
      <c r="H54" s="31"/>
    </row>
    <row r="55" spans="2:8" ht="14.5" thickBot="1">
      <c r="B55" s="34" t="s">
        <v>100</v>
      </c>
      <c r="C55" s="22" t="s">
        <v>101</v>
      </c>
      <c r="D55" s="31"/>
      <c r="E55" s="31"/>
      <c r="F55" s="26"/>
      <c r="G55" s="31"/>
      <c r="H55" s="31"/>
    </row>
    <row r="56" spans="2:8" ht="14.5" thickBot="1">
      <c r="B56" s="34" t="s">
        <v>102</v>
      </c>
      <c r="C56" s="22" t="s">
        <v>103</v>
      </c>
      <c r="D56" s="31"/>
      <c r="E56" s="31"/>
      <c r="F56" s="26"/>
      <c r="G56" s="31"/>
      <c r="H56" s="31"/>
    </row>
    <row r="57" spans="2:8" ht="14.5" thickBot="1">
      <c r="B57" s="34" t="s">
        <v>104</v>
      </c>
      <c r="C57" s="22" t="s">
        <v>105</v>
      </c>
      <c r="D57" s="31"/>
      <c r="E57" s="31"/>
      <c r="F57" s="26"/>
      <c r="G57" s="31"/>
      <c r="H57" s="31"/>
    </row>
    <row r="58" spans="2:8" ht="14.5" thickBot="1">
      <c r="B58" s="34" t="s">
        <v>106</v>
      </c>
      <c r="C58" s="22" t="s">
        <v>107</v>
      </c>
      <c r="D58" s="31"/>
      <c r="E58" s="31"/>
      <c r="F58" s="26"/>
      <c r="G58" s="31"/>
      <c r="H58" s="31"/>
    </row>
    <row r="59" spans="2:8" ht="14.5" thickBot="1">
      <c r="B59" s="34" t="s">
        <v>108</v>
      </c>
      <c r="C59" s="22" t="s">
        <v>109</v>
      </c>
      <c r="D59" s="31"/>
      <c r="E59" s="31"/>
      <c r="F59" s="26"/>
      <c r="G59" s="31"/>
      <c r="H59" s="31"/>
    </row>
    <row r="60" spans="2:8" ht="14.5" thickBot="1">
      <c r="B60" s="34" t="s">
        <v>110</v>
      </c>
      <c r="C60" s="22" t="s">
        <v>111</v>
      </c>
      <c r="D60" s="31"/>
      <c r="E60" s="31"/>
      <c r="F60" s="26"/>
      <c r="G60" s="31"/>
      <c r="H60" s="31"/>
    </row>
    <row r="61" spans="2:8" ht="14.5" thickBot="1">
      <c r="B61" s="16" t="s">
        <v>112</v>
      </c>
      <c r="C61" s="22" t="s">
        <v>113</v>
      </c>
      <c r="D61" s="31"/>
      <c r="E61" s="31"/>
      <c r="F61" s="49">
        <f>SUM(F54:F60)</f>
        <v>0</v>
      </c>
      <c r="G61" s="31"/>
      <c r="H61" s="31"/>
    </row>
    <row r="62" spans="2:8" ht="14.5" thickBot="1">
      <c r="B62" s="13"/>
      <c r="C62" s="13"/>
      <c r="D62" s="31"/>
      <c r="E62" s="31"/>
      <c r="F62" s="31"/>
      <c r="G62" s="31"/>
      <c r="H62" s="31"/>
    </row>
    <row r="63" spans="2:8" ht="14.5" thickBot="1">
      <c r="B63" s="36" t="s">
        <v>114</v>
      </c>
      <c r="C63" s="22" t="s">
        <v>115</v>
      </c>
      <c r="D63" s="31"/>
      <c r="E63" s="31"/>
      <c r="F63" s="49">
        <f>F38+F52-F61</f>
        <v>0</v>
      </c>
      <c r="G63" s="31"/>
      <c r="H63" s="31"/>
    </row>
    <row r="64" spans="2:8" ht="14.5" thickBot="1">
      <c r="B64" s="35"/>
      <c r="C64" s="31"/>
      <c r="D64" s="31"/>
      <c r="E64" s="31"/>
      <c r="F64" s="31"/>
      <c r="G64" s="31"/>
      <c r="H64" s="31"/>
    </row>
    <row r="65" spans="2:8" ht="14.5" thickBot="1">
      <c r="B65" s="40" t="s">
        <v>116</v>
      </c>
      <c r="C65" s="22" t="s">
        <v>117</v>
      </c>
      <c r="D65" s="31"/>
      <c r="E65" s="31"/>
      <c r="F65" s="49">
        <f>(F33+F35)/0.35</f>
        <v>0</v>
      </c>
      <c r="G65" s="31"/>
      <c r="H65" s="31"/>
    </row>
    <row r="66" spans="2:8" ht="14.5" thickBot="1">
      <c r="B66" s="41"/>
      <c r="C66" s="34"/>
      <c r="D66" s="34"/>
      <c r="E66" s="31"/>
      <c r="F66" s="34"/>
      <c r="G66" s="31"/>
      <c r="H66" s="31"/>
    </row>
    <row r="67" spans="2:8" ht="14.5" thickBot="1">
      <c r="B67" s="16" t="s">
        <v>118</v>
      </c>
      <c r="C67" s="22" t="s">
        <v>119</v>
      </c>
      <c r="D67" s="31"/>
      <c r="E67" s="31"/>
      <c r="F67" s="49">
        <f>MIN(F65,F63)</f>
        <v>0</v>
      </c>
      <c r="G67" s="31"/>
      <c r="H67" s="31"/>
    </row>
    <row r="68" spans="2:8">
      <c r="B68" s="13"/>
      <c r="C68" s="13"/>
      <c r="D68" s="31"/>
      <c r="E68" s="31"/>
      <c r="F68" s="31"/>
      <c r="G68" s="31"/>
      <c r="H68" s="31"/>
    </row>
    <row r="69" spans="2:8">
      <c r="B69" s="13"/>
      <c r="C69" s="13"/>
      <c r="D69" s="31"/>
      <c r="E69" s="31"/>
      <c r="F69" s="31"/>
      <c r="G69" s="31"/>
      <c r="H69" s="31"/>
    </row>
    <row r="70" spans="2:8" ht="28.5" thickBot="1">
      <c r="B70" s="16" t="s">
        <v>22</v>
      </c>
      <c r="C70" s="13"/>
      <c r="D70" s="31" t="s">
        <v>120</v>
      </c>
      <c r="E70" s="42" t="s">
        <v>121</v>
      </c>
      <c r="F70" s="31" t="s">
        <v>122</v>
      </c>
      <c r="G70" s="31"/>
      <c r="H70" s="31"/>
    </row>
    <row r="71" spans="2:8" ht="14.5" thickBot="1">
      <c r="B71" s="33" t="s">
        <v>123</v>
      </c>
      <c r="C71" s="13"/>
      <c r="D71" s="22">
        <v>10</v>
      </c>
      <c r="E71" s="22">
        <v>20</v>
      </c>
      <c r="F71" s="22">
        <v>30</v>
      </c>
      <c r="G71" s="31"/>
      <c r="H71" s="31"/>
    </row>
    <row r="72" spans="2:8">
      <c r="B72" s="31"/>
      <c r="C72" s="31"/>
      <c r="D72" s="43" t="s">
        <v>124</v>
      </c>
      <c r="E72" s="43" t="s">
        <v>125</v>
      </c>
      <c r="F72" s="43" t="s">
        <v>126</v>
      </c>
      <c r="G72" s="31"/>
      <c r="H72" s="31"/>
    </row>
    <row r="73" spans="2:8" ht="14.5" thickBot="1">
      <c r="B73" s="16" t="s">
        <v>127</v>
      </c>
      <c r="C73" s="13"/>
      <c r="D73" s="31"/>
      <c r="E73" s="31"/>
      <c r="F73" s="31"/>
      <c r="G73" s="31"/>
      <c r="H73" s="31"/>
    </row>
    <row r="74" spans="2:8" ht="14.5" thickBot="1">
      <c r="B74" s="34" t="s">
        <v>128</v>
      </c>
      <c r="C74" s="22" t="s">
        <v>129</v>
      </c>
      <c r="D74" s="26"/>
      <c r="E74" s="51">
        <v>0</v>
      </c>
      <c r="F74" s="49">
        <f>ROUND(D74*E74,0)</f>
        <v>0</v>
      </c>
      <c r="G74" s="31"/>
      <c r="H74" s="31"/>
    </row>
    <row r="75" spans="2:8" ht="14.5" thickBot="1">
      <c r="B75" s="34" t="s">
        <v>130</v>
      </c>
      <c r="C75" s="22" t="s">
        <v>131</v>
      </c>
      <c r="D75" s="26"/>
      <c r="E75" s="51">
        <v>0</v>
      </c>
      <c r="F75" s="49">
        <f t="shared" ref="F75:F77" si="2">ROUND(D75*E75,0)</f>
        <v>0</v>
      </c>
      <c r="G75" s="31"/>
      <c r="H75" s="31"/>
    </row>
    <row r="76" spans="2:8" ht="14.5" thickBot="1">
      <c r="B76" s="34" t="s">
        <v>132</v>
      </c>
      <c r="C76" s="22" t="s">
        <v>133</v>
      </c>
      <c r="D76" s="26"/>
      <c r="E76" s="51">
        <v>0.2</v>
      </c>
      <c r="F76" s="49">
        <f t="shared" si="2"/>
        <v>0</v>
      </c>
      <c r="G76" s="31"/>
      <c r="H76" s="31"/>
    </row>
    <row r="77" spans="2:8" ht="14.5" thickBot="1">
      <c r="B77" s="34" t="s">
        <v>134</v>
      </c>
      <c r="C77" s="22" t="s">
        <v>135</v>
      </c>
      <c r="D77" s="26"/>
      <c r="E77" s="51">
        <v>0</v>
      </c>
      <c r="F77" s="49">
        <f t="shared" si="2"/>
        <v>0</v>
      </c>
      <c r="G77" s="31"/>
      <c r="H77" s="31"/>
    </row>
    <row r="78" spans="2:8" ht="15" thickBot="1">
      <c r="B78" s="37" t="s">
        <v>136</v>
      </c>
      <c r="C78" s="31"/>
      <c r="D78" s="31"/>
      <c r="E78" s="31"/>
      <c r="F78" s="31"/>
      <c r="G78" s="31"/>
      <c r="H78" s="31"/>
    </row>
    <row r="79" spans="2:8" ht="14.5" thickBot="1">
      <c r="B79" s="23" t="s">
        <v>137</v>
      </c>
      <c r="C79" s="22" t="s">
        <v>138</v>
      </c>
      <c r="D79" s="26"/>
      <c r="E79" s="51">
        <v>0.2</v>
      </c>
      <c r="F79" s="49">
        <f t="shared" ref="F79:F80" si="3">ROUND(D79*E79,0)</f>
        <v>0</v>
      </c>
      <c r="G79" s="31"/>
      <c r="H79" s="31"/>
    </row>
    <row r="80" spans="2:8" ht="14.5" thickBot="1">
      <c r="B80" s="38" t="s">
        <v>139</v>
      </c>
      <c r="C80" s="22" t="s">
        <v>140</v>
      </c>
      <c r="D80" s="26"/>
      <c r="E80" s="51">
        <v>1</v>
      </c>
      <c r="F80" s="49">
        <f t="shared" si="3"/>
        <v>0</v>
      </c>
      <c r="G80" s="31"/>
      <c r="H80" s="31"/>
    </row>
    <row r="81" spans="2:8" ht="15" thickBot="1">
      <c r="B81" s="37" t="s">
        <v>141</v>
      </c>
      <c r="C81" s="34"/>
      <c r="D81" s="34"/>
      <c r="E81" s="34"/>
      <c r="F81" s="34"/>
      <c r="G81" s="31"/>
      <c r="H81" s="31"/>
    </row>
    <row r="82" spans="2:8" ht="14.5" thickBot="1">
      <c r="B82" s="38" t="s">
        <v>142</v>
      </c>
      <c r="C82" s="22" t="s">
        <v>143</v>
      </c>
      <c r="D82" s="26"/>
      <c r="E82" s="51">
        <v>0.2</v>
      </c>
      <c r="F82" s="49">
        <f t="shared" ref="F82:F85" si="4">ROUND(D82*E82,0)</f>
        <v>0</v>
      </c>
      <c r="G82" s="31"/>
      <c r="H82" s="31"/>
    </row>
    <row r="83" spans="2:8" ht="14.5" thickBot="1">
      <c r="B83" s="38" t="s">
        <v>144</v>
      </c>
      <c r="C83" s="22" t="s">
        <v>145</v>
      </c>
      <c r="D83" s="26"/>
      <c r="E83" s="51">
        <v>0.5</v>
      </c>
      <c r="F83" s="49">
        <f t="shared" si="4"/>
        <v>0</v>
      </c>
      <c r="G83" s="31"/>
      <c r="H83" s="31"/>
    </row>
    <row r="84" spans="2:8" ht="14.5" thickBot="1">
      <c r="B84" s="38" t="s">
        <v>146</v>
      </c>
      <c r="C84" s="22" t="s">
        <v>147</v>
      </c>
      <c r="D84" s="26"/>
      <c r="E84" s="51">
        <v>1</v>
      </c>
      <c r="F84" s="49">
        <f t="shared" si="4"/>
        <v>0</v>
      </c>
      <c r="G84" s="31"/>
      <c r="H84" s="31"/>
    </row>
    <row r="85" spans="2:8" ht="14.5" thickBot="1">
      <c r="B85" s="38" t="s">
        <v>148</v>
      </c>
      <c r="C85" s="22" t="s">
        <v>149</v>
      </c>
      <c r="D85" s="26"/>
      <c r="E85" s="51">
        <v>1.5</v>
      </c>
      <c r="F85" s="49">
        <f t="shared" si="4"/>
        <v>0</v>
      </c>
      <c r="G85" s="31"/>
      <c r="H85" s="31"/>
    </row>
    <row r="86" spans="2:8" ht="15" thickBot="1">
      <c r="B86" s="37" t="s">
        <v>150</v>
      </c>
      <c r="C86" s="34"/>
      <c r="D86" s="34"/>
      <c r="E86" s="34"/>
      <c r="F86" s="34"/>
      <c r="G86" s="31"/>
      <c r="H86" s="31"/>
    </row>
    <row r="87" spans="2:8" ht="14.5" thickBot="1">
      <c r="B87" s="38" t="s">
        <v>151</v>
      </c>
      <c r="C87" s="22" t="s">
        <v>152</v>
      </c>
      <c r="D87" s="26"/>
      <c r="E87" s="51">
        <v>0</v>
      </c>
      <c r="F87" s="49">
        <f t="shared" ref="F87:F92" si="5">ROUND(D87*E87,0)</f>
        <v>0</v>
      </c>
      <c r="G87" s="31"/>
      <c r="H87" s="31"/>
    </row>
    <row r="88" spans="2:8" ht="14.5" thickBot="1">
      <c r="B88" s="38" t="s">
        <v>153</v>
      </c>
      <c r="C88" s="22" t="s">
        <v>154</v>
      </c>
      <c r="D88" s="26"/>
      <c r="E88" s="51">
        <v>1</v>
      </c>
      <c r="F88" s="49">
        <f t="shared" si="5"/>
        <v>0</v>
      </c>
      <c r="G88" s="31"/>
      <c r="H88" s="31"/>
    </row>
    <row r="89" spans="2:8" ht="14.5" thickBot="1">
      <c r="B89" s="34" t="s">
        <v>155</v>
      </c>
      <c r="C89" s="22" t="s">
        <v>156</v>
      </c>
      <c r="D89" s="26"/>
      <c r="E89" s="51">
        <v>1</v>
      </c>
      <c r="F89" s="49">
        <f t="shared" si="5"/>
        <v>0</v>
      </c>
      <c r="G89" s="31"/>
      <c r="H89" s="31"/>
    </row>
    <row r="90" spans="2:8" ht="14.5" thickBot="1">
      <c r="B90" s="34" t="s">
        <v>157</v>
      </c>
      <c r="C90" s="22" t="s">
        <v>158</v>
      </c>
      <c r="D90" s="26"/>
      <c r="E90" s="51">
        <v>1</v>
      </c>
      <c r="F90" s="49">
        <f t="shared" si="5"/>
        <v>0</v>
      </c>
      <c r="G90" s="31"/>
      <c r="H90" s="31"/>
    </row>
    <row r="91" spans="2:8" ht="14.5" thickBot="1">
      <c r="B91" s="34" t="s">
        <v>159</v>
      </c>
      <c r="C91" s="22" t="s">
        <v>160</v>
      </c>
      <c r="D91" s="26"/>
      <c r="E91" s="51">
        <v>0</v>
      </c>
      <c r="F91" s="49">
        <f t="shared" si="5"/>
        <v>0</v>
      </c>
      <c r="G91" s="31"/>
      <c r="H91" s="31"/>
    </row>
    <row r="92" spans="2:8" ht="14.5" thickBot="1">
      <c r="B92" s="34" t="s">
        <v>161</v>
      </c>
      <c r="C92" s="22" t="s">
        <v>162</v>
      </c>
      <c r="D92" s="26"/>
      <c r="E92" s="51">
        <v>1</v>
      </c>
      <c r="F92" s="49">
        <f t="shared" si="5"/>
        <v>0</v>
      </c>
      <c r="G92" s="31"/>
      <c r="H92" s="31"/>
    </row>
    <row r="93" spans="2:8" ht="14.5" thickBot="1">
      <c r="B93" s="16" t="s">
        <v>163</v>
      </c>
      <c r="C93" s="22" t="s">
        <v>164</v>
      </c>
      <c r="D93" s="49">
        <f>SUM(D74:D77,D79:D80,D82:D85,D87:D92)</f>
        <v>0</v>
      </c>
      <c r="E93" s="31"/>
      <c r="F93" s="49">
        <f>SUM(F74:F77,F79:F80,F82:F85,F87:F92)</f>
        <v>0</v>
      </c>
      <c r="G93" s="31"/>
      <c r="H93" s="31"/>
    </row>
    <row r="94" spans="2:8">
      <c r="B94" s="13"/>
      <c r="C94" s="13"/>
      <c r="D94" s="31"/>
      <c r="E94" s="31"/>
      <c r="F94" s="31"/>
      <c r="G94" s="31"/>
      <c r="H94" s="31"/>
    </row>
    <row r="95" spans="2:8">
      <c r="B95" s="16" t="s">
        <v>165</v>
      </c>
      <c r="C95" s="13"/>
      <c r="D95" s="31"/>
      <c r="E95" s="31"/>
      <c r="F95" s="31"/>
      <c r="G95" s="31"/>
      <c r="H95" s="31"/>
    </row>
    <row r="96" spans="2:8" ht="15" thickBot="1">
      <c r="B96" s="37" t="s">
        <v>166</v>
      </c>
      <c r="C96" s="13"/>
      <c r="D96" s="31"/>
      <c r="E96" s="31"/>
      <c r="F96" s="35"/>
      <c r="G96" s="31"/>
      <c r="H96" s="31"/>
    </row>
    <row r="97" spans="2:8" ht="14.5" thickBot="1">
      <c r="B97" s="38" t="s">
        <v>167</v>
      </c>
      <c r="C97" s="22" t="s">
        <v>168</v>
      </c>
      <c r="D97" s="26"/>
      <c r="E97" s="51">
        <v>0</v>
      </c>
      <c r="F97" s="49">
        <f t="shared" ref="F97:F98" si="6">ROUND(D97*E97,0)</f>
        <v>0</v>
      </c>
      <c r="G97" s="31"/>
      <c r="H97" s="31"/>
    </row>
    <row r="98" spans="2:8" ht="14.5" thickBot="1">
      <c r="B98" s="38" t="s">
        <v>169</v>
      </c>
      <c r="C98" s="22" t="s">
        <v>170</v>
      </c>
      <c r="D98" s="26"/>
      <c r="E98" s="51">
        <v>0</v>
      </c>
      <c r="F98" s="49">
        <f t="shared" si="6"/>
        <v>0</v>
      </c>
      <c r="G98" s="31"/>
      <c r="H98" s="31"/>
    </row>
    <row r="99" spans="2:8" ht="15" thickBot="1">
      <c r="B99" s="37" t="s">
        <v>171</v>
      </c>
      <c r="C99" s="13"/>
      <c r="D99" s="35"/>
      <c r="E99" s="31"/>
      <c r="F99" s="31"/>
      <c r="G99" s="31"/>
      <c r="H99" s="31"/>
    </row>
    <row r="100" spans="2:8" ht="14.5" thickBot="1">
      <c r="B100" s="38" t="s">
        <v>172</v>
      </c>
      <c r="C100" s="22" t="s">
        <v>173</v>
      </c>
      <c r="D100" s="26"/>
      <c r="E100" s="51">
        <v>0.35</v>
      </c>
      <c r="F100" s="49">
        <f t="shared" ref="F100:F102" si="7">ROUND(D100*E100,0)</f>
        <v>0</v>
      </c>
      <c r="G100" s="31"/>
      <c r="H100" s="31"/>
    </row>
    <row r="101" spans="2:8" ht="14.5" thickBot="1">
      <c r="B101" s="38" t="s">
        <v>174</v>
      </c>
      <c r="C101" s="22" t="s">
        <v>175</v>
      </c>
      <c r="D101" s="26"/>
      <c r="E101" s="51">
        <v>0.5</v>
      </c>
      <c r="F101" s="49">
        <f t="shared" si="7"/>
        <v>0</v>
      </c>
      <c r="G101" s="31"/>
      <c r="H101" s="31"/>
    </row>
    <row r="102" spans="2:8" ht="14.5" thickBot="1">
      <c r="B102" s="38" t="s">
        <v>176</v>
      </c>
      <c r="C102" s="22" t="s">
        <v>177</v>
      </c>
      <c r="D102" s="26"/>
      <c r="E102" s="51">
        <v>1</v>
      </c>
      <c r="F102" s="49">
        <f t="shared" si="7"/>
        <v>0</v>
      </c>
      <c r="G102" s="31"/>
      <c r="H102" s="31"/>
    </row>
    <row r="103" spans="2:8" ht="29">
      <c r="B103" s="44" t="s">
        <v>178</v>
      </c>
      <c r="C103" s="13"/>
      <c r="D103" s="35"/>
      <c r="E103" s="31"/>
      <c r="F103" s="31"/>
      <c r="G103" s="31"/>
      <c r="H103" s="31"/>
    </row>
    <row r="104" spans="2:8" ht="14.5" thickBot="1">
      <c r="B104" s="38" t="s">
        <v>179</v>
      </c>
      <c r="C104" s="13"/>
      <c r="D104" s="35"/>
      <c r="E104" s="31"/>
      <c r="F104" s="31"/>
      <c r="G104" s="31"/>
      <c r="H104" s="31"/>
    </row>
    <row r="105" spans="2:8" ht="14.5" thickBot="1">
      <c r="B105" s="45" t="s">
        <v>180</v>
      </c>
      <c r="C105" s="22" t="s">
        <v>181</v>
      </c>
      <c r="D105" s="26"/>
      <c r="E105" s="51">
        <v>0.75</v>
      </c>
      <c r="F105" s="49">
        <f t="shared" ref="F105:F108" si="8">ROUND(D105*E105,0)</f>
        <v>0</v>
      </c>
      <c r="G105" s="31"/>
      <c r="H105" s="31"/>
    </row>
    <row r="106" spans="2:8" ht="14.5" thickBot="1">
      <c r="B106" s="45" t="s">
        <v>182</v>
      </c>
      <c r="C106" s="22" t="s">
        <v>183</v>
      </c>
      <c r="D106" s="26"/>
      <c r="E106" s="51">
        <v>0</v>
      </c>
      <c r="F106" s="49">
        <f t="shared" si="8"/>
        <v>0</v>
      </c>
      <c r="G106" s="31"/>
      <c r="H106" s="31"/>
    </row>
    <row r="107" spans="2:8" ht="14.5" thickBot="1">
      <c r="B107" s="45" t="s">
        <v>184</v>
      </c>
      <c r="C107" s="22" t="s">
        <v>185</v>
      </c>
      <c r="D107" s="26"/>
      <c r="E107" s="51">
        <v>0.2</v>
      </c>
      <c r="F107" s="49">
        <f t="shared" si="8"/>
        <v>0</v>
      </c>
      <c r="G107" s="31"/>
      <c r="H107" s="31"/>
    </row>
    <row r="108" spans="2:8" ht="14.5" thickBot="1">
      <c r="B108" s="45" t="s">
        <v>186</v>
      </c>
      <c r="C108" s="22" t="s">
        <v>187</v>
      </c>
      <c r="D108" s="26"/>
      <c r="E108" s="51">
        <v>0.75</v>
      </c>
      <c r="F108" s="49">
        <f t="shared" si="8"/>
        <v>0</v>
      </c>
      <c r="G108" s="31"/>
      <c r="H108" s="31"/>
    </row>
    <row r="109" spans="2:8" ht="14.5" thickBot="1">
      <c r="B109" s="38" t="s">
        <v>188</v>
      </c>
      <c r="C109" s="13"/>
      <c r="D109" s="35"/>
      <c r="E109" s="31"/>
      <c r="F109" s="31"/>
      <c r="G109" s="31"/>
      <c r="H109" s="31"/>
    </row>
    <row r="110" spans="2:8" ht="14.5" thickBot="1">
      <c r="B110" s="45" t="s">
        <v>189</v>
      </c>
      <c r="C110" s="22" t="s">
        <v>190</v>
      </c>
      <c r="D110" s="26"/>
      <c r="E110" s="51">
        <v>0.35</v>
      </c>
      <c r="F110" s="49">
        <f t="shared" ref="F110:F114" si="9">ROUND(D110*E110,0)</f>
        <v>0</v>
      </c>
      <c r="G110" s="31"/>
      <c r="H110" s="31"/>
    </row>
    <row r="111" spans="2:8" ht="14.5" thickBot="1">
      <c r="B111" s="45" t="s">
        <v>182</v>
      </c>
      <c r="C111" s="22" t="s">
        <v>191</v>
      </c>
      <c r="D111" s="26"/>
      <c r="E111" s="51">
        <v>0</v>
      </c>
      <c r="F111" s="49">
        <f t="shared" si="9"/>
        <v>0</v>
      </c>
      <c r="G111" s="31"/>
      <c r="H111" s="31"/>
    </row>
    <row r="112" spans="2:8" ht="14.5" thickBot="1">
      <c r="B112" s="45" t="s">
        <v>184</v>
      </c>
      <c r="C112" s="22" t="s">
        <v>192</v>
      </c>
      <c r="D112" s="26"/>
      <c r="E112" s="51">
        <v>0.2</v>
      </c>
      <c r="F112" s="49">
        <f t="shared" si="9"/>
        <v>0</v>
      </c>
      <c r="G112" s="31"/>
      <c r="H112" s="31"/>
    </row>
    <row r="113" spans="2:8" ht="14.5" thickBot="1">
      <c r="B113" s="45" t="s">
        <v>193</v>
      </c>
      <c r="C113" s="22" t="s">
        <v>194</v>
      </c>
      <c r="D113" s="26"/>
      <c r="E113" s="51">
        <v>0</v>
      </c>
      <c r="F113" s="49">
        <f t="shared" si="9"/>
        <v>0</v>
      </c>
      <c r="G113" s="31"/>
      <c r="H113" s="31"/>
    </row>
    <row r="114" spans="2:8" ht="14.5" thickBot="1">
      <c r="B114" s="45" t="s">
        <v>195</v>
      </c>
      <c r="C114" s="22" t="s">
        <v>196</v>
      </c>
      <c r="D114" s="26"/>
      <c r="E114" s="51">
        <v>1</v>
      </c>
      <c r="F114" s="49">
        <f t="shared" si="9"/>
        <v>0</v>
      </c>
      <c r="G114" s="31"/>
      <c r="H114" s="31"/>
    </row>
    <row r="115" spans="2:8" ht="29.5" thickBot="1">
      <c r="B115" s="44" t="s">
        <v>197</v>
      </c>
      <c r="C115" s="13"/>
      <c r="D115" s="31"/>
      <c r="E115" s="31"/>
      <c r="F115" s="31"/>
      <c r="G115" s="31"/>
      <c r="H115" s="31"/>
    </row>
    <row r="116" spans="2:8" ht="14.5" thickBot="1">
      <c r="B116" s="45" t="s">
        <v>198</v>
      </c>
      <c r="C116" s="22" t="s">
        <v>199</v>
      </c>
      <c r="D116" s="26"/>
      <c r="E116" s="51">
        <v>1</v>
      </c>
      <c r="F116" s="49">
        <f t="shared" ref="F116:F117" si="10">ROUND(D116*E116,0)</f>
        <v>0</v>
      </c>
      <c r="G116" s="31"/>
      <c r="H116" s="31"/>
    </row>
    <row r="117" spans="2:8" ht="14.5" thickBot="1">
      <c r="B117" s="45" t="s">
        <v>200</v>
      </c>
      <c r="C117" s="22" t="s">
        <v>201</v>
      </c>
      <c r="D117" s="26"/>
      <c r="E117" s="51">
        <v>1.5</v>
      </c>
      <c r="F117" s="49">
        <f t="shared" si="10"/>
        <v>0</v>
      </c>
      <c r="G117" s="31"/>
      <c r="H117" s="31"/>
    </row>
    <row r="118" spans="2:8" ht="14.5" thickBot="1">
      <c r="B118" s="16" t="s">
        <v>202</v>
      </c>
      <c r="C118" s="22" t="s">
        <v>203</v>
      </c>
      <c r="D118" s="49">
        <f>SUM(D97:D98,D100:D102,D105:D108,D110:D114,D116:D117)</f>
        <v>0</v>
      </c>
      <c r="E118" s="31"/>
      <c r="F118" s="49">
        <f>SUM(F97:F98,F100:F102,F105:F108,F110:F114,F116:F117)</f>
        <v>0</v>
      </c>
      <c r="G118" s="31"/>
      <c r="H118" s="31"/>
    </row>
    <row r="119" spans="2:8">
      <c r="B119" s="13"/>
      <c r="C119" s="13"/>
      <c r="D119" s="31"/>
      <c r="E119" s="31"/>
      <c r="F119" s="31"/>
      <c r="G119" s="31"/>
      <c r="H119" s="31"/>
    </row>
    <row r="120" spans="2:8" ht="14.5" thickBot="1">
      <c r="B120" s="16" t="s">
        <v>204</v>
      </c>
      <c r="C120" s="13"/>
      <c r="D120" s="31"/>
      <c r="E120" s="31"/>
      <c r="F120" s="31"/>
      <c r="G120" s="31"/>
      <c r="H120" s="31"/>
    </row>
    <row r="121" spans="2:8" ht="14.5" thickBot="1">
      <c r="B121" s="46" t="s">
        <v>205</v>
      </c>
      <c r="C121" s="22" t="s">
        <v>206</v>
      </c>
      <c r="D121" s="26"/>
      <c r="E121" s="51">
        <v>1</v>
      </c>
      <c r="F121" s="49">
        <f t="shared" ref="F121:F123" si="11">ROUND(D121*E121,0)</f>
        <v>0</v>
      </c>
      <c r="G121" s="31"/>
      <c r="H121" s="31"/>
    </row>
    <row r="122" spans="2:8" ht="14.5" thickBot="1">
      <c r="B122" s="34" t="s">
        <v>207</v>
      </c>
      <c r="C122" s="22" t="s">
        <v>208</v>
      </c>
      <c r="D122" s="26"/>
      <c r="E122" s="51">
        <v>1</v>
      </c>
      <c r="F122" s="49">
        <f t="shared" si="11"/>
        <v>0</v>
      </c>
      <c r="G122" s="31"/>
      <c r="H122" s="31"/>
    </row>
    <row r="123" spans="2:8" ht="14.5" thickBot="1">
      <c r="B123" s="34" t="s">
        <v>209</v>
      </c>
      <c r="C123" s="22" t="s">
        <v>210</v>
      </c>
      <c r="D123" s="26"/>
      <c r="E123" s="51">
        <v>1.5</v>
      </c>
      <c r="F123" s="49">
        <f t="shared" si="11"/>
        <v>0</v>
      </c>
      <c r="G123" s="31"/>
      <c r="H123" s="31"/>
    </row>
    <row r="124" spans="2:8" ht="15" thickBot="1">
      <c r="B124" s="37" t="s">
        <v>211</v>
      </c>
      <c r="C124" s="34"/>
      <c r="D124" s="34"/>
      <c r="E124" s="34"/>
      <c r="F124" s="34"/>
      <c r="G124" s="31"/>
      <c r="H124" s="31"/>
    </row>
    <row r="125" spans="2:8" ht="14.5" thickBot="1">
      <c r="B125" s="38" t="s">
        <v>212</v>
      </c>
      <c r="C125" s="22" t="s">
        <v>213</v>
      </c>
      <c r="D125" s="26"/>
      <c r="E125" s="51">
        <v>1</v>
      </c>
      <c r="F125" s="49">
        <f t="shared" ref="F125:F130" si="12">ROUND(D125*E125,0)</f>
        <v>0</v>
      </c>
      <c r="G125" s="31"/>
      <c r="H125" s="31"/>
    </row>
    <row r="126" spans="2:8" ht="14.5" thickBot="1">
      <c r="B126" s="38" t="s">
        <v>214</v>
      </c>
      <c r="C126" s="22" t="s">
        <v>215</v>
      </c>
      <c r="D126" s="26"/>
      <c r="E126" s="51">
        <v>1</v>
      </c>
      <c r="F126" s="49">
        <f t="shared" si="12"/>
        <v>0</v>
      </c>
      <c r="G126" s="31"/>
      <c r="H126" s="31"/>
    </row>
    <row r="127" spans="2:8" ht="14.5" thickBot="1">
      <c r="B127" s="34" t="s">
        <v>99</v>
      </c>
      <c r="C127" s="22" t="s">
        <v>216</v>
      </c>
      <c r="D127" s="26"/>
      <c r="E127" s="51">
        <v>0</v>
      </c>
      <c r="F127" s="49">
        <f t="shared" si="12"/>
        <v>0</v>
      </c>
      <c r="G127" s="31"/>
      <c r="H127" s="31"/>
    </row>
    <row r="128" spans="2:8" ht="14.5" thickBot="1">
      <c r="B128" s="34" t="s">
        <v>217</v>
      </c>
      <c r="C128" s="22" t="s">
        <v>218</v>
      </c>
      <c r="D128" s="26"/>
      <c r="E128" s="51">
        <v>0</v>
      </c>
      <c r="F128" s="49">
        <f t="shared" si="12"/>
        <v>0</v>
      </c>
      <c r="G128" s="31"/>
      <c r="H128" s="31"/>
    </row>
    <row r="129" spans="2:8" ht="14.5" thickBot="1">
      <c r="B129" s="34" t="s">
        <v>219</v>
      </c>
      <c r="C129" s="22" t="s">
        <v>220</v>
      </c>
      <c r="D129" s="26"/>
      <c r="E129" s="51">
        <v>1</v>
      </c>
      <c r="F129" s="49">
        <f t="shared" si="12"/>
        <v>0</v>
      </c>
      <c r="G129" s="31"/>
      <c r="H129" s="31"/>
    </row>
    <row r="130" spans="2:8" ht="14.5" thickBot="1">
      <c r="B130" s="34" t="s">
        <v>221</v>
      </c>
      <c r="C130" s="22" t="s">
        <v>222</v>
      </c>
      <c r="D130" s="26"/>
      <c r="E130" s="51">
        <v>1</v>
      </c>
      <c r="F130" s="49">
        <f t="shared" si="12"/>
        <v>0</v>
      </c>
      <c r="G130" s="31"/>
      <c r="H130" s="31"/>
    </row>
    <row r="131" spans="2:8" ht="14.5" thickBot="1">
      <c r="B131" s="16" t="s">
        <v>223</v>
      </c>
      <c r="C131" s="22" t="s">
        <v>224</v>
      </c>
      <c r="D131" s="49">
        <f>SUM(D121:D123,D125:D130)</f>
        <v>0</v>
      </c>
      <c r="E131" s="31"/>
      <c r="F131" s="49">
        <f>SUM(F121:F123,F125:F130)</f>
        <v>0</v>
      </c>
      <c r="G131" s="31"/>
      <c r="H131" s="31"/>
    </row>
    <row r="132" spans="2:8" ht="14.5" thickBot="1">
      <c r="B132" s="13"/>
      <c r="C132" s="13"/>
      <c r="D132" s="31"/>
      <c r="E132" s="31"/>
      <c r="F132" s="31"/>
      <c r="G132" s="31"/>
      <c r="H132" s="31"/>
    </row>
    <row r="133" spans="2:8" ht="14.5" thickBot="1">
      <c r="B133" s="16" t="s">
        <v>225</v>
      </c>
      <c r="C133" s="22" t="s">
        <v>226</v>
      </c>
      <c r="D133" s="49">
        <f>D93+D118+D131</f>
        <v>0</v>
      </c>
      <c r="E133" s="31"/>
      <c r="F133" s="49">
        <f>F93+F118+F131</f>
        <v>0</v>
      </c>
      <c r="G133" s="31"/>
      <c r="H133" s="31"/>
    </row>
    <row r="134" spans="2:8">
      <c r="B134" s="13"/>
      <c r="C134" s="13"/>
      <c r="D134" s="31"/>
      <c r="E134" s="31"/>
      <c r="F134" s="31"/>
      <c r="G134" s="31"/>
      <c r="H134" s="31"/>
    </row>
    <row r="135" spans="2:8">
      <c r="B135" s="13"/>
      <c r="C135" s="13"/>
      <c r="D135" s="31"/>
      <c r="E135" s="31"/>
      <c r="F135" s="31"/>
      <c r="G135" s="31"/>
      <c r="H135" s="31"/>
    </row>
    <row r="136" spans="2:8" ht="30.65" customHeight="1" thickBot="1">
      <c r="B136" s="16" t="s">
        <v>23</v>
      </c>
      <c r="C136" s="13"/>
      <c r="D136" s="31" t="s">
        <v>120</v>
      </c>
      <c r="E136" s="42" t="s">
        <v>227</v>
      </c>
      <c r="F136" s="42" t="s">
        <v>228</v>
      </c>
      <c r="G136" s="31" t="s">
        <v>122</v>
      </c>
      <c r="H136" s="31"/>
    </row>
    <row r="137" spans="2:8" ht="14.5" thickBot="1">
      <c r="B137" s="33" t="s">
        <v>229</v>
      </c>
      <c r="C137" s="13"/>
      <c r="D137" s="22">
        <v>10</v>
      </c>
      <c r="E137" s="22">
        <v>20</v>
      </c>
      <c r="F137" s="22">
        <v>30</v>
      </c>
      <c r="G137" s="22">
        <v>40</v>
      </c>
      <c r="H137" s="31"/>
    </row>
    <row r="138" spans="2:8">
      <c r="B138" s="13"/>
      <c r="C138" s="13"/>
      <c r="D138" s="43" t="s">
        <v>124</v>
      </c>
      <c r="E138" s="43" t="s">
        <v>125</v>
      </c>
      <c r="F138" s="43" t="s">
        <v>230</v>
      </c>
      <c r="G138" s="43" t="s">
        <v>231</v>
      </c>
      <c r="H138" s="31"/>
    </row>
    <row r="139" spans="2:8" ht="14.5" thickBot="1">
      <c r="B139" s="13"/>
      <c r="C139" s="13"/>
      <c r="D139" s="43"/>
      <c r="E139" s="43"/>
      <c r="F139" s="47"/>
      <c r="G139" s="43"/>
      <c r="H139" s="31"/>
    </row>
    <row r="140" spans="2:8" ht="14.5" thickBot="1">
      <c r="B140" s="34" t="s">
        <v>232</v>
      </c>
      <c r="C140" s="22" t="s">
        <v>233</v>
      </c>
      <c r="D140" s="26"/>
      <c r="E140" s="51">
        <v>1</v>
      </c>
      <c r="F140" s="30"/>
      <c r="G140" s="49">
        <f>ROUND(D140*E140*F140,0)</f>
        <v>0</v>
      </c>
      <c r="H140" s="31"/>
    </row>
    <row r="141" spans="2:8" ht="14.5" thickBot="1">
      <c r="B141" s="34" t="s">
        <v>234</v>
      </c>
      <c r="C141" s="22" t="s">
        <v>235</v>
      </c>
      <c r="D141" s="26"/>
      <c r="E141" s="51">
        <v>0.2</v>
      </c>
      <c r="F141" s="30"/>
      <c r="G141" s="49">
        <f t="shared" ref="G141:G149" si="13">ROUND(D141*E141*F141,0)</f>
        <v>0</v>
      </c>
      <c r="H141" s="31"/>
    </row>
    <row r="142" spans="2:8" ht="14.5" thickBot="1">
      <c r="B142" s="34" t="s">
        <v>236</v>
      </c>
      <c r="C142" s="22" t="s">
        <v>237</v>
      </c>
      <c r="D142" s="26"/>
      <c r="E142" s="51">
        <v>0.5</v>
      </c>
      <c r="F142" s="30"/>
      <c r="G142" s="49">
        <f t="shared" si="13"/>
        <v>0</v>
      </c>
      <c r="H142" s="31"/>
    </row>
    <row r="143" spans="2:8" ht="14.5" thickBot="1">
      <c r="B143" s="34" t="s">
        <v>238</v>
      </c>
      <c r="C143" s="22" t="s">
        <v>239</v>
      </c>
      <c r="D143" s="26"/>
      <c r="E143" s="51">
        <v>1</v>
      </c>
      <c r="F143" s="30"/>
      <c r="G143" s="49">
        <f t="shared" si="13"/>
        <v>0</v>
      </c>
      <c r="H143" s="31"/>
    </row>
    <row r="144" spans="2:8" ht="14.5" thickBot="1">
      <c r="B144" s="34" t="s">
        <v>240</v>
      </c>
      <c r="C144" s="22" t="s">
        <v>241</v>
      </c>
      <c r="D144" s="26"/>
      <c r="E144" s="51">
        <v>0.5</v>
      </c>
      <c r="F144" s="30"/>
      <c r="G144" s="49">
        <f t="shared" si="13"/>
        <v>0</v>
      </c>
      <c r="H144" s="31"/>
    </row>
    <row r="145" spans="2:8" ht="14.5" thickBot="1">
      <c r="B145" s="34" t="s">
        <v>242</v>
      </c>
      <c r="C145" s="22" t="s">
        <v>243</v>
      </c>
      <c r="D145" s="26"/>
      <c r="E145" s="51">
        <v>0</v>
      </c>
      <c r="F145" s="30"/>
      <c r="G145" s="49">
        <f t="shared" si="13"/>
        <v>0</v>
      </c>
      <c r="H145" s="31"/>
    </row>
    <row r="146" spans="2:8" ht="14.5" thickBot="1">
      <c r="B146" s="34" t="s">
        <v>244</v>
      </c>
      <c r="C146" s="22" t="s">
        <v>245</v>
      </c>
      <c r="D146" s="26"/>
      <c r="E146" s="51">
        <v>0.2</v>
      </c>
      <c r="F146" s="30"/>
      <c r="G146" s="49">
        <f t="shared" si="13"/>
        <v>0</v>
      </c>
      <c r="H146" s="31"/>
    </row>
    <row r="147" spans="2:8" ht="14.5" thickBot="1">
      <c r="B147" s="34" t="s">
        <v>246</v>
      </c>
      <c r="C147" s="22" t="s">
        <v>247</v>
      </c>
      <c r="D147" s="26"/>
      <c r="E147" s="51">
        <v>0.5</v>
      </c>
      <c r="F147" s="30"/>
      <c r="G147" s="49">
        <f t="shared" si="13"/>
        <v>0</v>
      </c>
      <c r="H147" s="31"/>
    </row>
    <row r="148" spans="2:8" ht="14.5" thickBot="1">
      <c r="B148" s="34" t="s">
        <v>248</v>
      </c>
      <c r="C148" s="22" t="s">
        <v>249</v>
      </c>
      <c r="D148" s="26"/>
      <c r="E148" s="51">
        <v>0.5</v>
      </c>
      <c r="F148" s="30"/>
      <c r="G148" s="49">
        <f t="shared" si="13"/>
        <v>0</v>
      </c>
      <c r="H148" s="31"/>
    </row>
    <row r="149" spans="2:8" ht="14.5" thickBot="1">
      <c r="B149" s="34" t="s">
        <v>250</v>
      </c>
      <c r="C149" s="22" t="s">
        <v>251</v>
      </c>
      <c r="D149" s="26"/>
      <c r="E149" s="51">
        <v>1</v>
      </c>
      <c r="F149" s="30"/>
      <c r="G149" s="49">
        <f t="shared" si="13"/>
        <v>0</v>
      </c>
      <c r="H149" s="31"/>
    </row>
    <row r="150" spans="2:8" ht="14.5" thickBot="1">
      <c r="B150" s="13"/>
      <c r="C150" s="13"/>
      <c r="D150" s="31"/>
      <c r="E150" s="13"/>
      <c r="F150" s="31"/>
      <c r="G150" s="31"/>
      <c r="H150" s="31"/>
    </row>
    <row r="151" spans="2:8" ht="14.5" thickBot="1">
      <c r="B151" s="16" t="s">
        <v>252</v>
      </c>
      <c r="C151" s="22" t="s">
        <v>253</v>
      </c>
      <c r="D151" s="49">
        <f>SUM(D140:D149)</f>
        <v>0</v>
      </c>
      <c r="E151" s="13"/>
      <c r="F151" s="31"/>
      <c r="G151" s="49">
        <f>SUM(G140:G149)</f>
        <v>0</v>
      </c>
      <c r="H151" s="31"/>
    </row>
    <row r="152" spans="2:8">
      <c r="B152" s="16"/>
      <c r="C152" s="13"/>
      <c r="D152" s="31"/>
      <c r="E152" s="13"/>
      <c r="F152" s="31"/>
      <c r="G152" s="31"/>
      <c r="H152" s="31"/>
    </row>
    <row r="154" spans="2:8" ht="28.5" thickBot="1">
      <c r="B154" s="16" t="s">
        <v>24</v>
      </c>
      <c r="C154" s="31"/>
      <c r="D154" s="31" t="s">
        <v>254</v>
      </c>
      <c r="E154" s="42" t="s">
        <v>255</v>
      </c>
      <c r="F154" s="42" t="s">
        <v>256</v>
      </c>
      <c r="G154" s="42" t="s">
        <v>257</v>
      </c>
      <c r="H154" s="31" t="s">
        <v>122</v>
      </c>
    </row>
    <row r="155" spans="2:8" ht="14.5" thickBot="1">
      <c r="B155" s="33" t="s">
        <v>258</v>
      </c>
      <c r="C155" s="31"/>
      <c r="D155" s="22">
        <v>10</v>
      </c>
      <c r="E155" s="22">
        <v>20</v>
      </c>
      <c r="F155" s="22">
        <v>30</v>
      </c>
      <c r="G155" s="22">
        <v>40</v>
      </c>
      <c r="H155" s="22">
        <v>50</v>
      </c>
    </row>
    <row r="156" spans="2:8">
      <c r="B156" s="34"/>
      <c r="C156" s="34"/>
      <c r="D156" s="43" t="s">
        <v>124</v>
      </c>
      <c r="E156" s="43" t="s">
        <v>125</v>
      </c>
      <c r="F156" s="43" t="s">
        <v>230</v>
      </c>
      <c r="G156" s="43" t="s">
        <v>259</v>
      </c>
      <c r="H156" s="43" t="s">
        <v>260</v>
      </c>
    </row>
    <row r="157" spans="2:8" ht="15" thickBot="1">
      <c r="B157" s="48" t="s">
        <v>261</v>
      </c>
      <c r="C157" s="13"/>
      <c r="D157" s="31"/>
      <c r="E157" s="47"/>
      <c r="F157" s="31"/>
      <c r="G157" s="47"/>
      <c r="H157" s="31"/>
    </row>
    <row r="158" spans="2:8" ht="14.5" thickBot="1">
      <c r="B158" s="34" t="s">
        <v>262</v>
      </c>
      <c r="C158" s="22" t="s">
        <v>263</v>
      </c>
      <c r="D158" s="26"/>
      <c r="E158" s="30"/>
      <c r="F158" s="26"/>
      <c r="G158" s="51">
        <v>0</v>
      </c>
      <c r="H158" s="49">
        <f>ROUND(((D158*E158)+F158)*G158,0)</f>
        <v>0</v>
      </c>
    </row>
    <row r="159" spans="2:8" ht="14.5" thickBot="1">
      <c r="B159" s="34" t="s">
        <v>264</v>
      </c>
      <c r="C159" s="22" t="s">
        <v>265</v>
      </c>
      <c r="D159" s="26"/>
      <c r="E159" s="30"/>
      <c r="F159" s="26"/>
      <c r="G159" s="51">
        <v>0.2</v>
      </c>
      <c r="H159" s="49">
        <f>ROUND(((D159*E159)+F159)*G159,0)</f>
        <v>0</v>
      </c>
    </row>
    <row r="160" spans="2:8" ht="15" thickBot="1">
      <c r="B160" s="48" t="s">
        <v>266</v>
      </c>
      <c r="C160" s="13"/>
      <c r="D160" s="31"/>
      <c r="E160" s="13"/>
      <c r="F160" s="31"/>
      <c r="G160" s="31"/>
      <c r="H160" s="31"/>
    </row>
    <row r="161" spans="2:8" ht="14.5" thickBot="1">
      <c r="B161" s="34" t="s">
        <v>262</v>
      </c>
      <c r="C161" s="22" t="s">
        <v>267</v>
      </c>
      <c r="D161" s="26"/>
      <c r="E161" s="30"/>
      <c r="F161" s="26"/>
      <c r="G161" s="51">
        <v>0</v>
      </c>
      <c r="H161" s="49">
        <f>ROUND(((D161*E161)+F161)*G161,0)</f>
        <v>0</v>
      </c>
    </row>
    <row r="162" spans="2:8" ht="14.5" thickBot="1">
      <c r="B162" s="34" t="s">
        <v>264</v>
      </c>
      <c r="C162" s="22" t="s">
        <v>268</v>
      </c>
      <c r="D162" s="26"/>
      <c r="E162" s="30"/>
      <c r="F162" s="26"/>
      <c r="G162" s="51">
        <v>0.2</v>
      </c>
      <c r="H162" s="49">
        <f>ROUND(((D162*E162)+F162)*G162,0)</f>
        <v>0</v>
      </c>
    </row>
    <row r="163" spans="2:8" ht="15" thickBot="1">
      <c r="B163" s="48" t="s">
        <v>269</v>
      </c>
      <c r="C163" s="13"/>
      <c r="D163" s="31"/>
      <c r="E163" s="13"/>
      <c r="F163" s="31"/>
      <c r="G163" s="31"/>
      <c r="H163" s="31"/>
    </row>
    <row r="164" spans="2:8" ht="14.5" thickBot="1">
      <c r="B164" s="34" t="s">
        <v>262</v>
      </c>
      <c r="C164" s="22" t="s">
        <v>270</v>
      </c>
      <c r="D164" s="26"/>
      <c r="E164" s="30"/>
      <c r="F164" s="26"/>
      <c r="G164" s="51">
        <v>0</v>
      </c>
      <c r="H164" s="49">
        <f>ROUND(((D164*E164)+F164)*G164,0)</f>
        <v>0</v>
      </c>
    </row>
    <row r="165" spans="2:8" ht="14.5" thickBot="1">
      <c r="B165" s="34" t="s">
        <v>264</v>
      </c>
      <c r="C165" s="22" t="s">
        <v>271</v>
      </c>
      <c r="D165" s="26"/>
      <c r="E165" s="30"/>
      <c r="F165" s="26"/>
      <c r="G165" s="51">
        <v>0.2</v>
      </c>
      <c r="H165" s="49">
        <f>ROUND(((D165*E165)+F165)*G165,0)</f>
        <v>0</v>
      </c>
    </row>
    <row r="166" spans="2:8" ht="15" thickBot="1">
      <c r="B166" s="48" t="s">
        <v>272</v>
      </c>
      <c r="C166" s="13"/>
      <c r="D166" s="31"/>
      <c r="E166" s="13"/>
      <c r="F166" s="31"/>
      <c r="G166" s="31"/>
      <c r="H166" s="31"/>
    </row>
    <row r="167" spans="2:8" ht="14.5" thickBot="1">
      <c r="B167" s="34" t="s">
        <v>262</v>
      </c>
      <c r="C167" s="22" t="s">
        <v>273</v>
      </c>
      <c r="D167" s="26"/>
      <c r="E167" s="30"/>
      <c r="F167" s="26"/>
      <c r="G167" s="51">
        <v>0</v>
      </c>
      <c r="H167" s="49">
        <f>ROUND(((D167*E167)+F167)*G167,0)</f>
        <v>0</v>
      </c>
    </row>
    <row r="168" spans="2:8" ht="14.5" thickBot="1">
      <c r="B168" s="34" t="s">
        <v>264</v>
      </c>
      <c r="C168" s="22" t="s">
        <v>274</v>
      </c>
      <c r="D168" s="26"/>
      <c r="E168" s="30"/>
      <c r="F168" s="26"/>
      <c r="G168" s="51">
        <v>0.2</v>
      </c>
      <c r="H168" s="49">
        <f>ROUND(((D168*E168)+F168)*G168,0)</f>
        <v>0</v>
      </c>
    </row>
    <row r="169" spans="2:8" ht="14.5" thickBot="1">
      <c r="B169" s="13"/>
      <c r="C169" s="34"/>
      <c r="D169" s="34"/>
      <c r="E169" s="34"/>
      <c r="F169" s="34"/>
      <c r="G169" s="34"/>
      <c r="H169" s="34"/>
    </row>
    <row r="170" spans="2:8" ht="14.5" thickBot="1">
      <c r="B170" s="16" t="s">
        <v>275</v>
      </c>
      <c r="C170" s="22" t="s">
        <v>276</v>
      </c>
      <c r="D170" s="49">
        <f>SUM(D158:D159,D161:D162,D164:D165,D167:D168)</f>
        <v>0</v>
      </c>
      <c r="E170" s="31"/>
      <c r="F170" s="49">
        <f>SUM(F158:F159,F161:F162,F164:F165,F167:F168)</f>
        <v>0</v>
      </c>
      <c r="G170" s="31"/>
      <c r="H170" s="49">
        <f>SUM(H158:H159,H161:H162,H164:H165,H167:H168)</f>
        <v>0</v>
      </c>
    </row>
    <row r="171" spans="2:8">
      <c r="B171" s="13"/>
      <c r="C171" s="13"/>
      <c r="D171" s="31"/>
      <c r="E171" s="31"/>
      <c r="F171" s="31"/>
      <c r="G171" s="31"/>
      <c r="H171" s="31"/>
    </row>
    <row r="172" spans="2:8">
      <c r="B172" s="13"/>
      <c r="C172" s="13"/>
      <c r="D172" s="31"/>
      <c r="E172" s="31"/>
      <c r="F172" s="31"/>
      <c r="G172" s="31"/>
      <c r="H172" s="31"/>
    </row>
    <row r="173" spans="2:8" ht="28.5" thickBot="1">
      <c r="B173" s="16" t="s">
        <v>25</v>
      </c>
      <c r="C173" s="13"/>
      <c r="D173" s="31" t="s">
        <v>120</v>
      </c>
      <c r="E173" s="42" t="s">
        <v>121</v>
      </c>
      <c r="F173" s="31" t="s">
        <v>122</v>
      </c>
      <c r="G173" s="31"/>
      <c r="H173" s="31"/>
    </row>
    <row r="174" spans="2:8" ht="14.5" thickBot="1">
      <c r="B174" s="33" t="s">
        <v>277</v>
      </c>
      <c r="C174" s="13"/>
      <c r="D174" s="22">
        <v>10</v>
      </c>
      <c r="E174" s="22">
        <v>20</v>
      </c>
      <c r="F174" s="22">
        <v>30</v>
      </c>
      <c r="G174" s="31"/>
      <c r="H174" s="31"/>
    </row>
    <row r="175" spans="2:8">
      <c r="B175" s="31"/>
      <c r="C175" s="31"/>
      <c r="D175" s="43" t="s">
        <v>124</v>
      </c>
      <c r="E175" s="43" t="s">
        <v>125</v>
      </c>
      <c r="F175" s="43" t="s">
        <v>126</v>
      </c>
      <c r="G175" s="31"/>
      <c r="H175" s="31"/>
    </row>
    <row r="176" spans="2:8" ht="14.5" thickBot="1">
      <c r="B176" s="13"/>
      <c r="C176" s="13"/>
      <c r="D176" s="47"/>
      <c r="E176" s="31"/>
      <c r="F176" s="31"/>
      <c r="G176" s="31"/>
      <c r="H176" s="31"/>
    </row>
    <row r="177" spans="2:8" ht="14.5" thickBot="1">
      <c r="B177" s="34" t="s">
        <v>278</v>
      </c>
      <c r="C177" s="22" t="s">
        <v>279</v>
      </c>
      <c r="D177" s="26"/>
      <c r="E177" s="51">
        <v>0.5</v>
      </c>
      <c r="F177" s="49">
        <f>ROUND(D177*E177,0)</f>
        <v>0</v>
      </c>
      <c r="G177" s="31"/>
      <c r="H177" s="31"/>
    </row>
    <row r="178" spans="2:8" ht="14.5" thickBot="1">
      <c r="B178" s="34" t="s">
        <v>280</v>
      </c>
      <c r="C178" s="22" t="s">
        <v>281</v>
      </c>
      <c r="D178" s="26"/>
      <c r="E178" s="51">
        <v>1</v>
      </c>
      <c r="F178" s="49">
        <f t="shared" ref="F178:F181" si="14">ROUND(D178*E178,0)</f>
        <v>0</v>
      </c>
      <c r="G178" s="31"/>
      <c r="H178" s="31"/>
    </row>
    <row r="179" spans="2:8" ht="14.5" thickBot="1">
      <c r="B179" s="34" t="s">
        <v>282</v>
      </c>
      <c r="C179" s="22" t="s">
        <v>283</v>
      </c>
      <c r="D179" s="26"/>
      <c r="E179" s="51">
        <v>1</v>
      </c>
      <c r="F179" s="49">
        <f t="shared" si="14"/>
        <v>0</v>
      </c>
      <c r="G179" s="31"/>
      <c r="H179" s="31"/>
    </row>
    <row r="180" spans="2:8" ht="14.5" thickBot="1">
      <c r="B180" s="34" t="s">
        <v>284</v>
      </c>
      <c r="C180" s="22" t="s">
        <v>285</v>
      </c>
      <c r="D180" s="26"/>
      <c r="E180" s="51">
        <v>1</v>
      </c>
      <c r="F180" s="49">
        <f t="shared" si="14"/>
        <v>0</v>
      </c>
      <c r="G180" s="31"/>
      <c r="H180" s="31"/>
    </row>
    <row r="181" spans="2:8" ht="14.5" thickBot="1">
      <c r="B181" s="34" t="s">
        <v>286</v>
      </c>
      <c r="C181" s="22" t="s">
        <v>287</v>
      </c>
      <c r="D181" s="26"/>
      <c r="E181" s="51">
        <v>1</v>
      </c>
      <c r="F181" s="49">
        <f t="shared" si="14"/>
        <v>0</v>
      </c>
      <c r="G181" s="31"/>
      <c r="H181" s="31"/>
    </row>
    <row r="182" spans="2:8" ht="14.5" thickBot="1">
      <c r="B182" s="13"/>
      <c r="C182" s="13"/>
      <c r="D182" s="31"/>
      <c r="E182" s="31"/>
      <c r="F182" s="31"/>
      <c r="G182" s="31"/>
      <c r="H182" s="31"/>
    </row>
    <row r="183" spans="2:8" ht="14.5" thickBot="1">
      <c r="B183" s="16" t="s">
        <v>288</v>
      </c>
      <c r="C183" s="22" t="s">
        <v>289</v>
      </c>
      <c r="D183" s="49">
        <f>SUM(D177:D181)</f>
        <v>0</v>
      </c>
      <c r="E183" s="31"/>
      <c r="F183" s="49">
        <f>SUM(F177:F181)</f>
        <v>0</v>
      </c>
      <c r="G183" s="31"/>
      <c r="H183" s="31"/>
    </row>
    <row r="184" spans="2:8">
      <c r="B184" s="13"/>
      <c r="C184" s="13"/>
      <c r="D184" s="31"/>
      <c r="E184" s="31"/>
      <c r="F184" s="31"/>
      <c r="G184" s="31"/>
      <c r="H184" s="31"/>
    </row>
    <row r="185" spans="2:8">
      <c r="B185" s="13"/>
      <c r="C185" s="13"/>
      <c r="D185" s="31"/>
      <c r="E185" s="31"/>
      <c r="F185" s="31"/>
      <c r="G185" s="31"/>
      <c r="H185" s="31"/>
    </row>
    <row r="186" spans="2:8">
      <c r="B186" s="13"/>
      <c r="C186" s="13"/>
      <c r="D186" s="31"/>
      <c r="E186" s="31"/>
      <c r="F186" s="31"/>
      <c r="G186" s="31"/>
      <c r="H186" s="31"/>
    </row>
  </sheetData>
  <sheetProtection algorithmName="SHA-512" hashValue="0ZObBQUxwS2BrWjo8rna1+chQXsi4HcxkMOVJ6I5qsKG2QqLbJhlRSe2n1Mzp9axCmsViz2wV9IuPYYWE+LMuw==" saltValue="f7dNiqIHDlaBXrMKCPPf7A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51" fitToHeight="0" orientation="portrait" r:id="rId1"/>
  <headerFooter>
    <oddFooter>&amp;CClassification: Protected B&amp;R&amp;P/&amp;N</oddFooter>
  </headerFooter>
  <rowBreaks count="2" manualBreakCount="2">
    <brk id="69" min="1" max="7" man="1"/>
    <brk id="135" min="1" max="7" man="1"/>
  </rowBreaks>
  <ignoredErrors>
    <ignoredError sqref="D3:F5 D11:D17" unlockedFormula="1"/>
    <ignoredError sqref="E19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F4E9-68D8-4EAC-8703-A2F37D478779}">
  <sheetPr codeName="Sheet4"/>
  <dimension ref="A1:B292"/>
  <sheetViews>
    <sheetView zoomScale="70" zoomScaleNormal="70" workbookViewId="0">
      <selection activeCell="C1" sqref="C1"/>
    </sheetView>
  </sheetViews>
  <sheetFormatPr defaultRowHeight="14"/>
  <cols>
    <col min="1" max="1" width="13.75" customWidth="1"/>
    <col min="2" max="2" width="31.75" style="7" customWidth="1"/>
  </cols>
  <sheetData>
    <row r="1" spans="1:2">
      <c r="A1" t="s">
        <v>290</v>
      </c>
      <c r="B1" s="8">
        <f>CAR!D11</f>
        <v>0</v>
      </c>
    </row>
    <row r="2" spans="1:2">
      <c r="A2" t="s">
        <v>291</v>
      </c>
      <c r="B2" s="8">
        <f>CAR!D13</f>
        <v>0</v>
      </c>
    </row>
    <row r="3" spans="1:2">
      <c r="A3" t="s">
        <v>292</v>
      </c>
      <c r="B3" s="8">
        <f>CAR!D14</f>
        <v>0</v>
      </c>
    </row>
    <row r="4" spans="1:2">
      <c r="A4" t="s">
        <v>293</v>
      </c>
      <c r="B4" s="8">
        <f>CAR!D15</f>
        <v>0</v>
      </c>
    </row>
    <row r="5" spans="1:2">
      <c r="A5" t="s">
        <v>294</v>
      </c>
      <c r="B5" s="8">
        <f>CAR!D16</f>
        <v>0</v>
      </c>
    </row>
    <row r="6" spans="1:2">
      <c r="A6" t="s">
        <v>295</v>
      </c>
      <c r="B6" s="8">
        <f>CAR!D17</f>
        <v>0</v>
      </c>
    </row>
    <row r="7" spans="1:2">
      <c r="A7" t="s">
        <v>296</v>
      </c>
      <c r="B7" s="9" t="e">
        <f>CAR!E19</f>
        <v>#DIV/0!</v>
      </c>
    </row>
    <row r="8" spans="1:2">
      <c r="A8" t="s">
        <v>297</v>
      </c>
      <c r="B8" s="7">
        <f>CAR!F27</f>
        <v>0</v>
      </c>
    </row>
    <row r="9" spans="1:2">
      <c r="A9" t="s">
        <v>298</v>
      </c>
      <c r="B9" s="7">
        <f>CAR!D28</f>
        <v>0</v>
      </c>
    </row>
    <row r="10" spans="1:2">
      <c r="A10" t="s">
        <v>299</v>
      </c>
      <c r="B10" s="7">
        <f>CAR!E28</f>
        <v>0</v>
      </c>
    </row>
    <row r="11" spans="1:2">
      <c r="A11" t="s">
        <v>300</v>
      </c>
      <c r="B11" s="8">
        <f>CAR!F28</f>
        <v>0</v>
      </c>
    </row>
    <row r="12" spans="1:2">
      <c r="A12" t="s">
        <v>301</v>
      </c>
      <c r="B12" s="7">
        <f>CAR!D29</f>
        <v>0</v>
      </c>
    </row>
    <row r="13" spans="1:2">
      <c r="A13" t="s">
        <v>302</v>
      </c>
      <c r="B13" s="7">
        <f>CAR!E29</f>
        <v>0</v>
      </c>
    </row>
    <row r="14" spans="1:2">
      <c r="A14" t="s">
        <v>303</v>
      </c>
      <c r="B14" s="8">
        <f>CAR!F29</f>
        <v>0</v>
      </c>
    </row>
    <row r="15" spans="1:2">
      <c r="A15" t="s">
        <v>304</v>
      </c>
      <c r="B15" s="7">
        <f>CAR!D30</f>
        <v>0</v>
      </c>
    </row>
    <row r="16" spans="1:2">
      <c r="A16" t="s">
        <v>305</v>
      </c>
      <c r="B16" s="7">
        <f>CAR!E30</f>
        <v>0</v>
      </c>
    </row>
    <row r="17" spans="1:2">
      <c r="A17" t="s">
        <v>306</v>
      </c>
      <c r="B17" s="8">
        <f>CAR!F30</f>
        <v>0</v>
      </c>
    </row>
    <row r="18" spans="1:2">
      <c r="A18" t="s">
        <v>307</v>
      </c>
      <c r="B18" s="7">
        <f>CAR!D31</f>
        <v>0</v>
      </c>
    </row>
    <row r="19" spans="1:2">
      <c r="A19" t="s">
        <v>308</v>
      </c>
      <c r="B19" s="7">
        <f>CAR!E31</f>
        <v>0</v>
      </c>
    </row>
    <row r="20" spans="1:2">
      <c r="A20" t="s">
        <v>309</v>
      </c>
      <c r="B20" s="8">
        <f>CAR!F31</f>
        <v>0</v>
      </c>
    </row>
    <row r="21" spans="1:2">
      <c r="A21" t="s">
        <v>310</v>
      </c>
      <c r="B21" s="7">
        <f>CAR!D32</f>
        <v>0</v>
      </c>
    </row>
    <row r="22" spans="1:2">
      <c r="A22" t="s">
        <v>311</v>
      </c>
      <c r="B22" s="7">
        <f>CAR!E32</f>
        <v>0</v>
      </c>
    </row>
    <row r="23" spans="1:2">
      <c r="A23" t="s">
        <v>312</v>
      </c>
      <c r="B23" s="8">
        <f>CAR!F32</f>
        <v>0</v>
      </c>
    </row>
    <row r="24" spans="1:2">
      <c r="A24" t="s">
        <v>313</v>
      </c>
      <c r="B24" s="7">
        <f>CAR!F33</f>
        <v>0</v>
      </c>
    </row>
    <row r="25" spans="1:2">
      <c r="A25" t="s">
        <v>314</v>
      </c>
      <c r="B25" s="7">
        <f>CAR!F34</f>
        <v>0</v>
      </c>
    </row>
    <row r="26" spans="1:2">
      <c r="A26" t="s">
        <v>315</v>
      </c>
      <c r="B26" s="7">
        <f>CAR!F35</f>
        <v>0</v>
      </c>
    </row>
    <row r="27" spans="1:2">
      <c r="A27" t="s">
        <v>316</v>
      </c>
      <c r="B27" s="7">
        <f>CAR!F36</f>
        <v>0</v>
      </c>
    </row>
    <row r="28" spans="1:2">
      <c r="A28" t="s">
        <v>317</v>
      </c>
      <c r="B28" s="7">
        <f>CAR!F37</f>
        <v>0</v>
      </c>
    </row>
    <row r="29" spans="1:2">
      <c r="A29" t="s">
        <v>318</v>
      </c>
      <c r="B29" s="8">
        <f>CAR!F38</f>
        <v>0</v>
      </c>
    </row>
    <row r="30" spans="1:2">
      <c r="A30" t="s">
        <v>319</v>
      </c>
      <c r="B30" s="7">
        <f>CAR!F41</f>
        <v>0</v>
      </c>
    </row>
    <row r="31" spans="1:2">
      <c r="A31" t="s">
        <v>320</v>
      </c>
      <c r="B31" s="7">
        <f>CAR!D43</f>
        <v>0</v>
      </c>
    </row>
    <row r="32" spans="1:2">
      <c r="A32" t="s">
        <v>321</v>
      </c>
      <c r="B32" s="7">
        <f>CAR!E43</f>
        <v>0</v>
      </c>
    </row>
    <row r="33" spans="1:2">
      <c r="A33" t="s">
        <v>322</v>
      </c>
      <c r="B33" s="8">
        <f>CAR!F43</f>
        <v>0</v>
      </c>
    </row>
    <row r="34" spans="1:2">
      <c r="A34" t="s">
        <v>323</v>
      </c>
      <c r="B34" s="7">
        <f>CAR!D44</f>
        <v>0</v>
      </c>
    </row>
    <row r="35" spans="1:2">
      <c r="A35" t="s">
        <v>324</v>
      </c>
      <c r="B35" s="7">
        <f>CAR!E44</f>
        <v>0</v>
      </c>
    </row>
    <row r="36" spans="1:2">
      <c r="A36" t="s">
        <v>325</v>
      </c>
      <c r="B36" s="8">
        <f>CAR!F44</f>
        <v>0</v>
      </c>
    </row>
    <row r="37" spans="1:2">
      <c r="A37" t="s">
        <v>326</v>
      </c>
      <c r="B37" s="7">
        <f>CAR!D45</f>
        <v>0</v>
      </c>
    </row>
    <row r="38" spans="1:2">
      <c r="A38" t="s">
        <v>327</v>
      </c>
      <c r="B38" s="7">
        <f>CAR!E45</f>
        <v>0</v>
      </c>
    </row>
    <row r="39" spans="1:2">
      <c r="A39" t="s">
        <v>328</v>
      </c>
      <c r="B39" s="8">
        <f>CAR!F45</f>
        <v>0</v>
      </c>
    </row>
    <row r="40" spans="1:2">
      <c r="A40" t="s">
        <v>329</v>
      </c>
      <c r="B40" s="7">
        <f>CAR!D46</f>
        <v>0</v>
      </c>
    </row>
    <row r="41" spans="1:2">
      <c r="A41" t="s">
        <v>330</v>
      </c>
      <c r="B41" s="7">
        <f>CAR!E46</f>
        <v>0</v>
      </c>
    </row>
    <row r="42" spans="1:2">
      <c r="A42" t="s">
        <v>331</v>
      </c>
      <c r="B42" s="8">
        <f>CAR!F46</f>
        <v>0</v>
      </c>
    </row>
    <row r="43" spans="1:2">
      <c r="A43" t="s">
        <v>332</v>
      </c>
      <c r="B43" s="7">
        <f>CAR!D47</f>
        <v>0</v>
      </c>
    </row>
    <row r="44" spans="1:2">
      <c r="A44" t="s">
        <v>333</v>
      </c>
      <c r="B44" s="7">
        <f>CAR!E47</f>
        <v>0</v>
      </c>
    </row>
    <row r="45" spans="1:2">
      <c r="A45" t="s">
        <v>334</v>
      </c>
      <c r="B45" s="8">
        <f>CAR!F47</f>
        <v>0</v>
      </c>
    </row>
    <row r="46" spans="1:2">
      <c r="A46" t="s">
        <v>335</v>
      </c>
      <c r="B46" s="7">
        <f>CAR!F48</f>
        <v>0</v>
      </c>
    </row>
    <row r="47" spans="1:2">
      <c r="A47" t="s">
        <v>336</v>
      </c>
      <c r="B47" s="7">
        <f>CAR!F49</f>
        <v>0</v>
      </c>
    </row>
    <row r="48" spans="1:2">
      <c r="A48" t="s">
        <v>337</v>
      </c>
      <c r="B48" s="8">
        <f>CAR!F50</f>
        <v>0</v>
      </c>
    </row>
    <row r="49" spans="1:2">
      <c r="A49" t="s">
        <v>338</v>
      </c>
      <c r="B49" s="8">
        <f>CAR!F52</f>
        <v>0</v>
      </c>
    </row>
    <row r="50" spans="1:2">
      <c r="A50" t="s">
        <v>339</v>
      </c>
      <c r="B50" s="7">
        <f>CAR!F55</f>
        <v>0</v>
      </c>
    </row>
    <row r="51" spans="1:2">
      <c r="A51" t="s">
        <v>340</v>
      </c>
      <c r="B51" s="7">
        <f>CAR!F56</f>
        <v>0</v>
      </c>
    </row>
    <row r="52" spans="1:2">
      <c r="A52" t="s">
        <v>341</v>
      </c>
      <c r="B52" s="7">
        <f>CAR!F57</f>
        <v>0</v>
      </c>
    </row>
    <row r="53" spans="1:2">
      <c r="A53" t="s">
        <v>342</v>
      </c>
      <c r="B53" s="7">
        <f>CAR!F58</f>
        <v>0</v>
      </c>
    </row>
    <row r="54" spans="1:2">
      <c r="A54" t="s">
        <v>343</v>
      </c>
      <c r="B54" s="7">
        <f>CAR!F59</f>
        <v>0</v>
      </c>
    </row>
    <row r="55" spans="1:2">
      <c r="A55" t="s">
        <v>344</v>
      </c>
      <c r="B55" s="7">
        <f>CAR!F60</f>
        <v>0</v>
      </c>
    </row>
    <row r="56" spans="1:2">
      <c r="A56" t="s">
        <v>345</v>
      </c>
      <c r="B56" s="8">
        <f>CAR!F61</f>
        <v>0</v>
      </c>
    </row>
    <row r="57" spans="1:2">
      <c r="A57" t="s">
        <v>346</v>
      </c>
      <c r="B57" s="8">
        <f>CAR!F63</f>
        <v>0</v>
      </c>
    </row>
    <row r="58" spans="1:2">
      <c r="A58" t="s">
        <v>347</v>
      </c>
      <c r="B58" s="8">
        <f>CAR!F65</f>
        <v>0</v>
      </c>
    </row>
    <row r="59" spans="1:2">
      <c r="A59" t="s">
        <v>348</v>
      </c>
      <c r="B59" s="8">
        <f>CAR!F67</f>
        <v>0</v>
      </c>
    </row>
    <row r="60" spans="1:2">
      <c r="A60" t="s">
        <v>349</v>
      </c>
      <c r="B60" s="7">
        <f>CAR!D74</f>
        <v>0</v>
      </c>
    </row>
    <row r="61" spans="1:2">
      <c r="A61" t="s">
        <v>350</v>
      </c>
      <c r="B61" s="10">
        <f>CAR!E74</f>
        <v>0</v>
      </c>
    </row>
    <row r="62" spans="1:2">
      <c r="A62" t="s">
        <v>351</v>
      </c>
      <c r="B62" s="8">
        <f>CAR!F74</f>
        <v>0</v>
      </c>
    </row>
    <row r="63" spans="1:2">
      <c r="A63" t="s">
        <v>352</v>
      </c>
      <c r="B63" s="7">
        <f>CAR!D75</f>
        <v>0</v>
      </c>
    </row>
    <row r="64" spans="1:2">
      <c r="A64" t="s">
        <v>353</v>
      </c>
      <c r="B64" s="10">
        <f>CAR!E75</f>
        <v>0</v>
      </c>
    </row>
    <row r="65" spans="1:2">
      <c r="A65" t="s">
        <v>354</v>
      </c>
      <c r="B65" s="8">
        <f>CAR!F75</f>
        <v>0</v>
      </c>
    </row>
    <row r="66" spans="1:2">
      <c r="A66" t="s">
        <v>355</v>
      </c>
      <c r="B66" s="7">
        <f>CAR!D76</f>
        <v>0</v>
      </c>
    </row>
    <row r="67" spans="1:2">
      <c r="A67" t="s">
        <v>356</v>
      </c>
      <c r="B67" s="10">
        <f>CAR!E76</f>
        <v>0.2</v>
      </c>
    </row>
    <row r="68" spans="1:2">
      <c r="A68" t="s">
        <v>357</v>
      </c>
      <c r="B68" s="8">
        <f>CAR!F76</f>
        <v>0</v>
      </c>
    </row>
    <row r="69" spans="1:2">
      <c r="A69" t="s">
        <v>358</v>
      </c>
      <c r="B69" s="7">
        <f>CAR!D77</f>
        <v>0</v>
      </c>
    </row>
    <row r="70" spans="1:2">
      <c r="A70" t="s">
        <v>359</v>
      </c>
      <c r="B70" s="10">
        <f>CAR!E77</f>
        <v>0</v>
      </c>
    </row>
    <row r="71" spans="1:2">
      <c r="A71" t="s">
        <v>360</v>
      </c>
      <c r="B71" s="8">
        <f>CAR!F77</f>
        <v>0</v>
      </c>
    </row>
    <row r="72" spans="1:2">
      <c r="A72" t="s">
        <v>361</v>
      </c>
      <c r="B72" s="7">
        <f>CAR!D79</f>
        <v>0</v>
      </c>
    </row>
    <row r="73" spans="1:2">
      <c r="A73" t="s">
        <v>362</v>
      </c>
      <c r="B73" s="10">
        <f>CAR!E79</f>
        <v>0.2</v>
      </c>
    </row>
    <row r="74" spans="1:2">
      <c r="A74" t="s">
        <v>363</v>
      </c>
      <c r="B74" s="8">
        <f>CAR!F79</f>
        <v>0</v>
      </c>
    </row>
    <row r="75" spans="1:2">
      <c r="A75" t="s">
        <v>364</v>
      </c>
      <c r="B75" s="7">
        <f>CAR!D80</f>
        <v>0</v>
      </c>
    </row>
    <row r="76" spans="1:2">
      <c r="A76" t="s">
        <v>365</v>
      </c>
      <c r="B76" s="10">
        <f>CAR!E80</f>
        <v>1</v>
      </c>
    </row>
    <row r="77" spans="1:2">
      <c r="A77" t="s">
        <v>366</v>
      </c>
      <c r="B77" s="8">
        <f>CAR!F80</f>
        <v>0</v>
      </c>
    </row>
    <row r="78" spans="1:2">
      <c r="A78" t="s">
        <v>367</v>
      </c>
      <c r="B78" s="7">
        <f>CAR!D82</f>
        <v>0</v>
      </c>
    </row>
    <row r="79" spans="1:2">
      <c r="A79" t="s">
        <v>368</v>
      </c>
      <c r="B79" s="10">
        <f>CAR!E82</f>
        <v>0.2</v>
      </c>
    </row>
    <row r="80" spans="1:2">
      <c r="A80" t="s">
        <v>369</v>
      </c>
      <c r="B80" s="8">
        <f>CAR!F82</f>
        <v>0</v>
      </c>
    </row>
    <row r="81" spans="1:2">
      <c r="A81" t="s">
        <v>370</v>
      </c>
      <c r="B81" s="7">
        <f>CAR!D83</f>
        <v>0</v>
      </c>
    </row>
    <row r="82" spans="1:2">
      <c r="A82" t="s">
        <v>371</v>
      </c>
      <c r="B82" s="10">
        <f>CAR!E83</f>
        <v>0.5</v>
      </c>
    </row>
    <row r="83" spans="1:2">
      <c r="A83" t="s">
        <v>372</v>
      </c>
      <c r="B83" s="8">
        <f>CAR!F83</f>
        <v>0</v>
      </c>
    </row>
    <row r="84" spans="1:2">
      <c r="A84" t="s">
        <v>373</v>
      </c>
      <c r="B84" s="7">
        <f>CAR!D84</f>
        <v>0</v>
      </c>
    </row>
    <row r="85" spans="1:2">
      <c r="A85" t="s">
        <v>374</v>
      </c>
      <c r="B85" s="10">
        <f>CAR!E84</f>
        <v>1</v>
      </c>
    </row>
    <row r="86" spans="1:2">
      <c r="A86" t="s">
        <v>375</v>
      </c>
      <c r="B86" s="8">
        <f>CAR!F84</f>
        <v>0</v>
      </c>
    </row>
    <row r="87" spans="1:2">
      <c r="A87" t="s">
        <v>376</v>
      </c>
      <c r="B87" s="7">
        <f>CAR!D85</f>
        <v>0</v>
      </c>
    </row>
    <row r="88" spans="1:2">
      <c r="A88" t="s">
        <v>377</v>
      </c>
      <c r="B88" s="10">
        <f>CAR!E85</f>
        <v>1.5</v>
      </c>
    </row>
    <row r="89" spans="1:2">
      <c r="A89" t="s">
        <v>378</v>
      </c>
      <c r="B89" s="8">
        <f>CAR!F85</f>
        <v>0</v>
      </c>
    </row>
    <row r="90" spans="1:2">
      <c r="A90" t="s">
        <v>379</v>
      </c>
      <c r="B90" s="7">
        <f>CAR!D87</f>
        <v>0</v>
      </c>
    </row>
    <row r="91" spans="1:2">
      <c r="A91" t="s">
        <v>380</v>
      </c>
      <c r="B91" s="10">
        <f>CAR!E87</f>
        <v>0</v>
      </c>
    </row>
    <row r="92" spans="1:2">
      <c r="A92" t="s">
        <v>381</v>
      </c>
      <c r="B92" s="8">
        <f>CAR!F87</f>
        <v>0</v>
      </c>
    </row>
    <row r="93" spans="1:2">
      <c r="A93" t="s">
        <v>382</v>
      </c>
      <c r="B93" s="7">
        <f>CAR!D88</f>
        <v>0</v>
      </c>
    </row>
    <row r="94" spans="1:2">
      <c r="A94" t="s">
        <v>383</v>
      </c>
      <c r="B94" s="10">
        <f>CAR!E88</f>
        <v>1</v>
      </c>
    </row>
    <row r="95" spans="1:2">
      <c r="A95" t="s">
        <v>384</v>
      </c>
      <c r="B95" s="8">
        <f>CAR!F88</f>
        <v>0</v>
      </c>
    </row>
    <row r="96" spans="1:2">
      <c r="A96" t="s">
        <v>385</v>
      </c>
      <c r="B96" s="7">
        <f>CAR!D89</f>
        <v>0</v>
      </c>
    </row>
    <row r="97" spans="1:2">
      <c r="A97" t="s">
        <v>386</v>
      </c>
      <c r="B97" s="10">
        <f>CAR!E89</f>
        <v>1</v>
      </c>
    </row>
    <row r="98" spans="1:2">
      <c r="A98" t="s">
        <v>387</v>
      </c>
      <c r="B98" s="8">
        <f>CAR!F89</f>
        <v>0</v>
      </c>
    </row>
    <row r="99" spans="1:2">
      <c r="A99" t="s">
        <v>388</v>
      </c>
      <c r="B99" s="7">
        <f>CAR!D90</f>
        <v>0</v>
      </c>
    </row>
    <row r="100" spans="1:2">
      <c r="A100" t="s">
        <v>389</v>
      </c>
      <c r="B100" s="10">
        <f>CAR!E90</f>
        <v>1</v>
      </c>
    </row>
    <row r="101" spans="1:2">
      <c r="A101" t="s">
        <v>390</v>
      </c>
      <c r="B101" s="8">
        <f>CAR!F90</f>
        <v>0</v>
      </c>
    </row>
    <row r="102" spans="1:2">
      <c r="A102" t="s">
        <v>391</v>
      </c>
      <c r="B102" s="7">
        <f>CAR!D91</f>
        <v>0</v>
      </c>
    </row>
    <row r="103" spans="1:2">
      <c r="A103" t="s">
        <v>392</v>
      </c>
      <c r="B103" s="10">
        <f>CAR!E91</f>
        <v>0</v>
      </c>
    </row>
    <row r="104" spans="1:2">
      <c r="A104" t="s">
        <v>393</v>
      </c>
      <c r="B104" s="8">
        <f>CAR!F91</f>
        <v>0</v>
      </c>
    </row>
    <row r="105" spans="1:2">
      <c r="A105" t="s">
        <v>394</v>
      </c>
      <c r="B105" s="7">
        <f>CAR!D92</f>
        <v>0</v>
      </c>
    </row>
    <row r="106" spans="1:2">
      <c r="A106" t="s">
        <v>395</v>
      </c>
      <c r="B106" s="10">
        <f>CAR!E92</f>
        <v>1</v>
      </c>
    </row>
    <row r="107" spans="1:2">
      <c r="A107" t="s">
        <v>396</v>
      </c>
      <c r="B107" s="8">
        <f>CAR!F92</f>
        <v>0</v>
      </c>
    </row>
    <row r="108" spans="1:2">
      <c r="A108" t="s">
        <v>397</v>
      </c>
      <c r="B108" s="8">
        <f>CAR!D93</f>
        <v>0</v>
      </c>
    </row>
    <row r="109" spans="1:2">
      <c r="A109" t="s">
        <v>398</v>
      </c>
      <c r="B109" s="8">
        <f>CAR!F93</f>
        <v>0</v>
      </c>
    </row>
    <row r="110" spans="1:2">
      <c r="A110" t="s">
        <v>399</v>
      </c>
      <c r="B110" s="7">
        <f>CAR!D97</f>
        <v>0</v>
      </c>
    </row>
    <row r="111" spans="1:2">
      <c r="A111" t="s">
        <v>400</v>
      </c>
      <c r="B111" s="10">
        <f>CAR!E97</f>
        <v>0</v>
      </c>
    </row>
    <row r="112" spans="1:2">
      <c r="A112" t="s">
        <v>401</v>
      </c>
      <c r="B112" s="8">
        <f>CAR!F97</f>
        <v>0</v>
      </c>
    </row>
    <row r="113" spans="1:2">
      <c r="A113" t="s">
        <v>402</v>
      </c>
      <c r="B113" s="7">
        <f>CAR!D98</f>
        <v>0</v>
      </c>
    </row>
    <row r="114" spans="1:2">
      <c r="A114" t="s">
        <v>403</v>
      </c>
      <c r="B114" s="10">
        <f>CAR!E98</f>
        <v>0</v>
      </c>
    </row>
    <row r="115" spans="1:2">
      <c r="A115" t="s">
        <v>404</v>
      </c>
      <c r="B115" s="8">
        <f>CAR!F98</f>
        <v>0</v>
      </c>
    </row>
    <row r="116" spans="1:2">
      <c r="A116" t="s">
        <v>405</v>
      </c>
      <c r="B116" s="7">
        <f>CAR!D100</f>
        <v>0</v>
      </c>
    </row>
    <row r="117" spans="1:2">
      <c r="A117" t="s">
        <v>406</v>
      </c>
      <c r="B117" s="10">
        <f>CAR!E100</f>
        <v>0.35</v>
      </c>
    </row>
    <row r="118" spans="1:2">
      <c r="A118" t="s">
        <v>407</v>
      </c>
      <c r="B118" s="8">
        <f>CAR!F100</f>
        <v>0</v>
      </c>
    </row>
    <row r="119" spans="1:2">
      <c r="A119" t="s">
        <v>408</v>
      </c>
      <c r="B119" s="7">
        <f>CAR!D101</f>
        <v>0</v>
      </c>
    </row>
    <row r="120" spans="1:2">
      <c r="A120" t="s">
        <v>409</v>
      </c>
      <c r="B120" s="10">
        <f>CAR!E101</f>
        <v>0.5</v>
      </c>
    </row>
    <row r="121" spans="1:2">
      <c r="A121" t="s">
        <v>410</v>
      </c>
      <c r="B121" s="8">
        <f>CAR!F101</f>
        <v>0</v>
      </c>
    </row>
    <row r="122" spans="1:2">
      <c r="A122" t="s">
        <v>411</v>
      </c>
      <c r="B122" s="7">
        <f>CAR!D102</f>
        <v>0</v>
      </c>
    </row>
    <row r="123" spans="1:2">
      <c r="A123" t="s">
        <v>412</v>
      </c>
      <c r="B123" s="10">
        <f>CAR!E102</f>
        <v>1</v>
      </c>
    </row>
    <row r="124" spans="1:2">
      <c r="A124" t="s">
        <v>413</v>
      </c>
      <c r="B124" s="8">
        <f>CAR!F102</f>
        <v>0</v>
      </c>
    </row>
    <row r="125" spans="1:2">
      <c r="A125" t="s">
        <v>414</v>
      </c>
      <c r="B125" s="7">
        <f>CAR!D105</f>
        <v>0</v>
      </c>
    </row>
    <row r="126" spans="1:2">
      <c r="A126" t="s">
        <v>415</v>
      </c>
      <c r="B126" s="10">
        <f>CAR!E105</f>
        <v>0.75</v>
      </c>
    </row>
    <row r="127" spans="1:2">
      <c r="A127" t="s">
        <v>416</v>
      </c>
      <c r="B127" s="8">
        <f>CAR!F105</f>
        <v>0</v>
      </c>
    </row>
    <row r="128" spans="1:2">
      <c r="A128" t="s">
        <v>417</v>
      </c>
      <c r="B128" s="7">
        <f>CAR!D106</f>
        <v>0</v>
      </c>
    </row>
    <row r="129" spans="1:2">
      <c r="A129" t="s">
        <v>418</v>
      </c>
      <c r="B129" s="10">
        <f>CAR!E106</f>
        <v>0</v>
      </c>
    </row>
    <row r="130" spans="1:2">
      <c r="A130" t="s">
        <v>419</v>
      </c>
      <c r="B130" s="8">
        <f>CAR!F106</f>
        <v>0</v>
      </c>
    </row>
    <row r="131" spans="1:2">
      <c r="A131" t="s">
        <v>420</v>
      </c>
      <c r="B131" s="7">
        <f>CAR!D107</f>
        <v>0</v>
      </c>
    </row>
    <row r="132" spans="1:2">
      <c r="A132" t="s">
        <v>421</v>
      </c>
      <c r="B132" s="10">
        <f>CAR!E107</f>
        <v>0.2</v>
      </c>
    </row>
    <row r="133" spans="1:2">
      <c r="A133" t="s">
        <v>422</v>
      </c>
      <c r="B133" s="8">
        <f>CAR!F107</f>
        <v>0</v>
      </c>
    </row>
    <row r="134" spans="1:2">
      <c r="A134" t="s">
        <v>423</v>
      </c>
      <c r="B134" s="7">
        <f>CAR!D108</f>
        <v>0</v>
      </c>
    </row>
    <row r="135" spans="1:2">
      <c r="A135" t="s">
        <v>424</v>
      </c>
      <c r="B135" s="10">
        <f>CAR!E108</f>
        <v>0.75</v>
      </c>
    </row>
    <row r="136" spans="1:2">
      <c r="A136" t="s">
        <v>425</v>
      </c>
      <c r="B136" s="8">
        <f>CAR!F108</f>
        <v>0</v>
      </c>
    </row>
    <row r="137" spans="1:2">
      <c r="A137" t="s">
        <v>426</v>
      </c>
      <c r="B137" s="7">
        <f>CAR!D110</f>
        <v>0</v>
      </c>
    </row>
    <row r="138" spans="1:2">
      <c r="A138" t="s">
        <v>427</v>
      </c>
      <c r="B138" s="10">
        <f>CAR!E110</f>
        <v>0.35</v>
      </c>
    </row>
    <row r="139" spans="1:2">
      <c r="A139" t="s">
        <v>428</v>
      </c>
      <c r="B139" s="8">
        <f>CAR!F110</f>
        <v>0</v>
      </c>
    </row>
    <row r="140" spans="1:2">
      <c r="A140" t="s">
        <v>429</v>
      </c>
      <c r="B140" s="7">
        <f>CAR!D111</f>
        <v>0</v>
      </c>
    </row>
    <row r="141" spans="1:2">
      <c r="A141" t="s">
        <v>430</v>
      </c>
      <c r="B141" s="10">
        <f>CAR!E111</f>
        <v>0</v>
      </c>
    </row>
    <row r="142" spans="1:2">
      <c r="A142" t="s">
        <v>431</v>
      </c>
      <c r="B142" s="8">
        <f>CAR!F111</f>
        <v>0</v>
      </c>
    </row>
    <row r="143" spans="1:2">
      <c r="A143" t="s">
        <v>432</v>
      </c>
      <c r="B143" s="7">
        <f>CAR!D112</f>
        <v>0</v>
      </c>
    </row>
    <row r="144" spans="1:2">
      <c r="A144" t="s">
        <v>433</v>
      </c>
      <c r="B144" s="10">
        <f>CAR!E112</f>
        <v>0.2</v>
      </c>
    </row>
    <row r="145" spans="1:2">
      <c r="A145" t="s">
        <v>434</v>
      </c>
      <c r="B145" s="8">
        <f>CAR!F112</f>
        <v>0</v>
      </c>
    </row>
    <row r="146" spans="1:2">
      <c r="A146" t="s">
        <v>435</v>
      </c>
      <c r="B146" s="7">
        <f>CAR!D113</f>
        <v>0</v>
      </c>
    </row>
    <row r="147" spans="1:2">
      <c r="A147" t="s">
        <v>436</v>
      </c>
      <c r="B147" s="10">
        <f>CAR!E113</f>
        <v>0</v>
      </c>
    </row>
    <row r="148" spans="1:2">
      <c r="A148" t="s">
        <v>437</v>
      </c>
      <c r="B148" s="8">
        <f>CAR!F113</f>
        <v>0</v>
      </c>
    </row>
    <row r="149" spans="1:2">
      <c r="A149" t="s">
        <v>438</v>
      </c>
      <c r="B149" s="7">
        <f>CAR!D114</f>
        <v>0</v>
      </c>
    </row>
    <row r="150" spans="1:2">
      <c r="A150" t="s">
        <v>439</v>
      </c>
      <c r="B150" s="10">
        <f>CAR!E114</f>
        <v>1</v>
      </c>
    </row>
    <row r="151" spans="1:2">
      <c r="A151" t="s">
        <v>440</v>
      </c>
      <c r="B151" s="8">
        <f>CAR!F114</f>
        <v>0</v>
      </c>
    </row>
    <row r="152" spans="1:2">
      <c r="A152" t="s">
        <v>441</v>
      </c>
      <c r="B152" s="7">
        <f>CAR!D116</f>
        <v>0</v>
      </c>
    </row>
    <row r="153" spans="1:2">
      <c r="A153" t="s">
        <v>442</v>
      </c>
      <c r="B153" s="10">
        <f>CAR!E116</f>
        <v>1</v>
      </c>
    </row>
    <row r="154" spans="1:2">
      <c r="A154" t="s">
        <v>443</v>
      </c>
      <c r="B154" s="8">
        <f>CAR!F116</f>
        <v>0</v>
      </c>
    </row>
    <row r="155" spans="1:2">
      <c r="A155" t="s">
        <v>444</v>
      </c>
      <c r="B155" s="7">
        <f>CAR!D117</f>
        <v>0</v>
      </c>
    </row>
    <row r="156" spans="1:2">
      <c r="A156" t="s">
        <v>445</v>
      </c>
      <c r="B156" s="10">
        <f>CAR!E117</f>
        <v>1.5</v>
      </c>
    </row>
    <row r="157" spans="1:2">
      <c r="A157" t="s">
        <v>446</v>
      </c>
      <c r="B157" s="8">
        <f>CAR!F117</f>
        <v>0</v>
      </c>
    </row>
    <row r="158" spans="1:2">
      <c r="A158" t="s">
        <v>447</v>
      </c>
      <c r="B158" s="8">
        <f>CAR!D118</f>
        <v>0</v>
      </c>
    </row>
    <row r="159" spans="1:2">
      <c r="A159" t="s">
        <v>448</v>
      </c>
      <c r="B159" s="8">
        <f>CAR!F118</f>
        <v>0</v>
      </c>
    </row>
    <row r="160" spans="1:2">
      <c r="A160" t="s">
        <v>449</v>
      </c>
      <c r="B160" s="7">
        <f>CAR!D121</f>
        <v>0</v>
      </c>
    </row>
    <row r="161" spans="1:2">
      <c r="A161" t="s">
        <v>450</v>
      </c>
      <c r="B161" s="10">
        <f>CAR!E121</f>
        <v>1</v>
      </c>
    </row>
    <row r="162" spans="1:2">
      <c r="A162" t="s">
        <v>451</v>
      </c>
      <c r="B162" s="8">
        <f>CAR!F121</f>
        <v>0</v>
      </c>
    </row>
    <row r="163" spans="1:2">
      <c r="A163" t="s">
        <v>452</v>
      </c>
      <c r="B163" s="7">
        <f>CAR!D122</f>
        <v>0</v>
      </c>
    </row>
    <row r="164" spans="1:2">
      <c r="A164" t="s">
        <v>453</v>
      </c>
      <c r="B164" s="10">
        <f>CAR!E122</f>
        <v>1</v>
      </c>
    </row>
    <row r="165" spans="1:2">
      <c r="A165" t="s">
        <v>454</v>
      </c>
      <c r="B165" s="8">
        <f>CAR!F122</f>
        <v>0</v>
      </c>
    </row>
    <row r="166" spans="1:2">
      <c r="A166" t="s">
        <v>455</v>
      </c>
      <c r="B166" s="7">
        <f>CAR!D123</f>
        <v>0</v>
      </c>
    </row>
    <row r="167" spans="1:2">
      <c r="A167" t="s">
        <v>456</v>
      </c>
      <c r="B167" s="10">
        <f>CAR!E123</f>
        <v>1.5</v>
      </c>
    </row>
    <row r="168" spans="1:2">
      <c r="A168" t="s">
        <v>457</v>
      </c>
      <c r="B168" s="8">
        <f>CAR!F123</f>
        <v>0</v>
      </c>
    </row>
    <row r="169" spans="1:2">
      <c r="A169" t="s">
        <v>458</v>
      </c>
      <c r="B169" s="7">
        <f>CAR!D125</f>
        <v>0</v>
      </c>
    </row>
    <row r="170" spans="1:2">
      <c r="A170" t="s">
        <v>459</v>
      </c>
      <c r="B170" s="10">
        <f>CAR!E125</f>
        <v>1</v>
      </c>
    </row>
    <row r="171" spans="1:2">
      <c r="A171" t="s">
        <v>460</v>
      </c>
      <c r="B171" s="8">
        <f>CAR!F125</f>
        <v>0</v>
      </c>
    </row>
    <row r="172" spans="1:2">
      <c r="A172" t="s">
        <v>461</v>
      </c>
      <c r="B172" s="7">
        <f>CAR!D126</f>
        <v>0</v>
      </c>
    </row>
    <row r="173" spans="1:2">
      <c r="A173" t="s">
        <v>462</v>
      </c>
      <c r="B173" s="10">
        <f>CAR!E126</f>
        <v>1</v>
      </c>
    </row>
    <row r="174" spans="1:2">
      <c r="A174" t="s">
        <v>463</v>
      </c>
      <c r="B174" s="8">
        <f>CAR!F126</f>
        <v>0</v>
      </c>
    </row>
    <row r="175" spans="1:2">
      <c r="A175" t="s">
        <v>464</v>
      </c>
      <c r="B175" s="7">
        <f>CAR!D127</f>
        <v>0</v>
      </c>
    </row>
    <row r="176" spans="1:2">
      <c r="A176" t="s">
        <v>465</v>
      </c>
      <c r="B176" s="10">
        <f>CAR!E127</f>
        <v>0</v>
      </c>
    </row>
    <row r="177" spans="1:2">
      <c r="A177" t="s">
        <v>466</v>
      </c>
      <c r="B177" s="8">
        <f>CAR!F127</f>
        <v>0</v>
      </c>
    </row>
    <row r="178" spans="1:2">
      <c r="A178" t="s">
        <v>467</v>
      </c>
      <c r="B178" s="7">
        <f>CAR!D128</f>
        <v>0</v>
      </c>
    </row>
    <row r="179" spans="1:2">
      <c r="A179" t="s">
        <v>468</v>
      </c>
      <c r="B179" s="10">
        <f>CAR!E128</f>
        <v>0</v>
      </c>
    </row>
    <row r="180" spans="1:2">
      <c r="A180" t="s">
        <v>469</v>
      </c>
      <c r="B180" s="8">
        <f>CAR!F128</f>
        <v>0</v>
      </c>
    </row>
    <row r="181" spans="1:2">
      <c r="A181" t="s">
        <v>470</v>
      </c>
      <c r="B181" s="7">
        <f>CAR!D129</f>
        <v>0</v>
      </c>
    </row>
    <row r="182" spans="1:2">
      <c r="A182" t="s">
        <v>471</v>
      </c>
      <c r="B182" s="10">
        <f>CAR!E129</f>
        <v>1</v>
      </c>
    </row>
    <row r="183" spans="1:2">
      <c r="A183" t="s">
        <v>472</v>
      </c>
      <c r="B183" s="8">
        <f>CAR!F129</f>
        <v>0</v>
      </c>
    </row>
    <row r="184" spans="1:2">
      <c r="A184" t="s">
        <v>473</v>
      </c>
      <c r="B184" s="7">
        <f>CAR!D130</f>
        <v>0</v>
      </c>
    </row>
    <row r="185" spans="1:2">
      <c r="A185" t="s">
        <v>474</v>
      </c>
      <c r="B185" s="10">
        <f>CAR!E130</f>
        <v>1</v>
      </c>
    </row>
    <row r="186" spans="1:2">
      <c r="A186" t="s">
        <v>475</v>
      </c>
      <c r="B186" s="8">
        <f>CAR!F130</f>
        <v>0</v>
      </c>
    </row>
    <row r="187" spans="1:2">
      <c r="A187" t="s">
        <v>476</v>
      </c>
      <c r="B187" s="8">
        <f>CAR!D131</f>
        <v>0</v>
      </c>
    </row>
    <row r="188" spans="1:2">
      <c r="A188" t="s">
        <v>477</v>
      </c>
      <c r="B188" s="8">
        <f>CAR!F131</f>
        <v>0</v>
      </c>
    </row>
    <row r="189" spans="1:2">
      <c r="A189" t="s">
        <v>478</v>
      </c>
      <c r="B189" s="8">
        <f>CAR!D133</f>
        <v>0</v>
      </c>
    </row>
    <row r="190" spans="1:2">
      <c r="A190" t="s">
        <v>479</v>
      </c>
      <c r="B190" s="8">
        <f>CAR!F133</f>
        <v>0</v>
      </c>
    </row>
    <row r="191" spans="1:2">
      <c r="A191" t="s">
        <v>480</v>
      </c>
      <c r="B191" s="7">
        <f>CAR!D140</f>
        <v>0</v>
      </c>
    </row>
    <row r="192" spans="1:2">
      <c r="A192" t="s">
        <v>481</v>
      </c>
      <c r="B192" s="10">
        <f>CAR!E140</f>
        <v>1</v>
      </c>
    </row>
    <row r="193" spans="1:2">
      <c r="A193" t="s">
        <v>482</v>
      </c>
      <c r="B193" s="10">
        <f>CAR!F140</f>
        <v>0</v>
      </c>
    </row>
    <row r="194" spans="1:2">
      <c r="A194" t="s">
        <v>483</v>
      </c>
      <c r="B194" s="8">
        <f>CAR!G140</f>
        <v>0</v>
      </c>
    </row>
    <row r="195" spans="1:2">
      <c r="A195" t="s">
        <v>484</v>
      </c>
      <c r="B195" s="7">
        <f>CAR!D141</f>
        <v>0</v>
      </c>
    </row>
    <row r="196" spans="1:2">
      <c r="A196" t="s">
        <v>485</v>
      </c>
      <c r="B196" s="10">
        <f>CAR!E141</f>
        <v>0.2</v>
      </c>
    </row>
    <row r="197" spans="1:2">
      <c r="A197" t="s">
        <v>486</v>
      </c>
      <c r="B197" s="10">
        <f>CAR!F141</f>
        <v>0</v>
      </c>
    </row>
    <row r="198" spans="1:2">
      <c r="A198" t="s">
        <v>487</v>
      </c>
      <c r="B198" s="8">
        <f>CAR!G141</f>
        <v>0</v>
      </c>
    </row>
    <row r="199" spans="1:2">
      <c r="A199" t="s">
        <v>488</v>
      </c>
      <c r="B199" s="7">
        <f>CAR!D142</f>
        <v>0</v>
      </c>
    </row>
    <row r="200" spans="1:2">
      <c r="A200" t="s">
        <v>489</v>
      </c>
      <c r="B200" s="10">
        <f>CAR!E142</f>
        <v>0.5</v>
      </c>
    </row>
    <row r="201" spans="1:2">
      <c r="A201" t="s">
        <v>490</v>
      </c>
      <c r="B201" s="10">
        <f>CAR!F142</f>
        <v>0</v>
      </c>
    </row>
    <row r="202" spans="1:2">
      <c r="A202" t="s">
        <v>491</v>
      </c>
      <c r="B202" s="8">
        <f>CAR!G142</f>
        <v>0</v>
      </c>
    </row>
    <row r="203" spans="1:2">
      <c r="A203" t="s">
        <v>492</v>
      </c>
      <c r="B203" s="7">
        <f>CAR!D143</f>
        <v>0</v>
      </c>
    </row>
    <row r="204" spans="1:2">
      <c r="A204" t="s">
        <v>493</v>
      </c>
      <c r="B204" s="10">
        <f>CAR!E143</f>
        <v>1</v>
      </c>
    </row>
    <row r="205" spans="1:2">
      <c r="A205" t="s">
        <v>494</v>
      </c>
      <c r="B205" s="10">
        <f>CAR!F143</f>
        <v>0</v>
      </c>
    </row>
    <row r="206" spans="1:2">
      <c r="A206" t="s">
        <v>495</v>
      </c>
      <c r="B206" s="8">
        <f>CAR!G143</f>
        <v>0</v>
      </c>
    </row>
    <row r="207" spans="1:2">
      <c r="A207" t="s">
        <v>496</v>
      </c>
      <c r="B207" s="7">
        <f>CAR!D144</f>
        <v>0</v>
      </c>
    </row>
    <row r="208" spans="1:2">
      <c r="A208" t="s">
        <v>497</v>
      </c>
      <c r="B208" s="10">
        <f>CAR!E144</f>
        <v>0.5</v>
      </c>
    </row>
    <row r="209" spans="1:2">
      <c r="A209" t="s">
        <v>498</v>
      </c>
      <c r="B209" s="10">
        <f>CAR!F144</f>
        <v>0</v>
      </c>
    </row>
    <row r="210" spans="1:2">
      <c r="A210" t="s">
        <v>499</v>
      </c>
      <c r="B210" s="8">
        <f>CAR!G144</f>
        <v>0</v>
      </c>
    </row>
    <row r="211" spans="1:2">
      <c r="A211" t="s">
        <v>500</v>
      </c>
      <c r="B211" s="7">
        <f>CAR!D145</f>
        <v>0</v>
      </c>
    </row>
    <row r="212" spans="1:2">
      <c r="A212" t="s">
        <v>501</v>
      </c>
      <c r="B212" s="10">
        <f>CAR!E145</f>
        <v>0</v>
      </c>
    </row>
    <row r="213" spans="1:2">
      <c r="A213" t="s">
        <v>502</v>
      </c>
      <c r="B213" s="10">
        <f>CAR!F145</f>
        <v>0</v>
      </c>
    </row>
    <row r="214" spans="1:2">
      <c r="A214" t="s">
        <v>503</v>
      </c>
      <c r="B214" s="8">
        <f>CAR!G145</f>
        <v>0</v>
      </c>
    </row>
    <row r="215" spans="1:2">
      <c r="A215" t="s">
        <v>504</v>
      </c>
      <c r="B215" s="7">
        <f>CAR!D146</f>
        <v>0</v>
      </c>
    </row>
    <row r="216" spans="1:2">
      <c r="A216" t="s">
        <v>505</v>
      </c>
      <c r="B216" s="10">
        <f>CAR!E146</f>
        <v>0.2</v>
      </c>
    </row>
    <row r="217" spans="1:2">
      <c r="A217" t="s">
        <v>506</v>
      </c>
      <c r="B217" s="10">
        <f>CAR!F146</f>
        <v>0</v>
      </c>
    </row>
    <row r="218" spans="1:2">
      <c r="A218" t="s">
        <v>507</v>
      </c>
      <c r="B218" s="8">
        <f>CAR!G146</f>
        <v>0</v>
      </c>
    </row>
    <row r="219" spans="1:2">
      <c r="A219" t="s">
        <v>508</v>
      </c>
      <c r="B219" s="7">
        <f>CAR!D147</f>
        <v>0</v>
      </c>
    </row>
    <row r="220" spans="1:2">
      <c r="A220" t="s">
        <v>509</v>
      </c>
      <c r="B220" s="10">
        <f>CAR!E147</f>
        <v>0.5</v>
      </c>
    </row>
    <row r="221" spans="1:2">
      <c r="A221" t="s">
        <v>510</v>
      </c>
      <c r="B221" s="10">
        <f>CAR!F147</f>
        <v>0</v>
      </c>
    </row>
    <row r="222" spans="1:2">
      <c r="A222" t="s">
        <v>511</v>
      </c>
      <c r="B222" s="8">
        <f>CAR!G147</f>
        <v>0</v>
      </c>
    </row>
    <row r="223" spans="1:2">
      <c r="A223" t="s">
        <v>512</v>
      </c>
      <c r="B223" s="7">
        <f>CAR!D148</f>
        <v>0</v>
      </c>
    </row>
    <row r="224" spans="1:2">
      <c r="A224" t="s">
        <v>513</v>
      </c>
      <c r="B224" s="10">
        <f>CAR!E148</f>
        <v>0.5</v>
      </c>
    </row>
    <row r="225" spans="1:2">
      <c r="A225" t="s">
        <v>514</v>
      </c>
      <c r="B225" s="10">
        <f>CAR!F148</f>
        <v>0</v>
      </c>
    </row>
    <row r="226" spans="1:2">
      <c r="A226" t="s">
        <v>515</v>
      </c>
      <c r="B226" s="8">
        <f>CAR!G148</f>
        <v>0</v>
      </c>
    </row>
    <row r="227" spans="1:2">
      <c r="A227" t="s">
        <v>516</v>
      </c>
      <c r="B227" s="7">
        <f>CAR!D149</f>
        <v>0</v>
      </c>
    </row>
    <row r="228" spans="1:2">
      <c r="A228" t="s">
        <v>517</v>
      </c>
      <c r="B228" s="10">
        <f>CAR!E149</f>
        <v>1</v>
      </c>
    </row>
    <row r="229" spans="1:2">
      <c r="A229" t="s">
        <v>518</v>
      </c>
      <c r="B229" s="10">
        <f>CAR!F149</f>
        <v>0</v>
      </c>
    </row>
    <row r="230" spans="1:2">
      <c r="A230" t="s">
        <v>519</v>
      </c>
      <c r="B230" s="8">
        <f>CAR!G149</f>
        <v>0</v>
      </c>
    </row>
    <row r="231" spans="1:2">
      <c r="A231" t="s">
        <v>520</v>
      </c>
      <c r="B231" s="8">
        <f>CAR!D151</f>
        <v>0</v>
      </c>
    </row>
    <row r="232" spans="1:2">
      <c r="A232" t="s">
        <v>521</v>
      </c>
      <c r="B232" s="8">
        <f>CAR!G151</f>
        <v>0</v>
      </c>
    </row>
    <row r="233" spans="1:2">
      <c r="A233" t="s">
        <v>522</v>
      </c>
      <c r="B233" s="7">
        <f>CAR!D158</f>
        <v>0</v>
      </c>
    </row>
    <row r="234" spans="1:2">
      <c r="A234" t="s">
        <v>523</v>
      </c>
      <c r="B234" s="10">
        <f>CAR!E158</f>
        <v>0</v>
      </c>
    </row>
    <row r="235" spans="1:2">
      <c r="A235" t="s">
        <v>524</v>
      </c>
      <c r="B235" s="7">
        <f>CAR!F158</f>
        <v>0</v>
      </c>
    </row>
    <row r="236" spans="1:2">
      <c r="A236" t="s">
        <v>525</v>
      </c>
      <c r="B236" s="10">
        <f>CAR!G158</f>
        <v>0</v>
      </c>
    </row>
    <row r="237" spans="1:2">
      <c r="A237" t="s">
        <v>526</v>
      </c>
      <c r="B237" s="8">
        <f>CAR!H158</f>
        <v>0</v>
      </c>
    </row>
    <row r="238" spans="1:2">
      <c r="A238" t="s">
        <v>527</v>
      </c>
      <c r="B238" s="7">
        <f>CAR!D159</f>
        <v>0</v>
      </c>
    </row>
    <row r="239" spans="1:2">
      <c r="A239" t="s">
        <v>528</v>
      </c>
      <c r="B239" s="10">
        <f>CAR!E159</f>
        <v>0</v>
      </c>
    </row>
    <row r="240" spans="1:2">
      <c r="A240" t="s">
        <v>529</v>
      </c>
      <c r="B240" s="7">
        <f>CAR!F159</f>
        <v>0</v>
      </c>
    </row>
    <row r="241" spans="1:2">
      <c r="A241" t="s">
        <v>530</v>
      </c>
      <c r="B241" s="10">
        <f>CAR!G159</f>
        <v>0.2</v>
      </c>
    </row>
    <row r="242" spans="1:2">
      <c r="A242" t="s">
        <v>531</v>
      </c>
      <c r="B242" s="8">
        <f>CAR!H159</f>
        <v>0</v>
      </c>
    </row>
    <row r="243" spans="1:2">
      <c r="A243" t="s">
        <v>532</v>
      </c>
      <c r="B243" s="7">
        <f>CAR!D161</f>
        <v>0</v>
      </c>
    </row>
    <row r="244" spans="1:2">
      <c r="A244" t="s">
        <v>533</v>
      </c>
      <c r="B244" s="10">
        <f>CAR!E161</f>
        <v>0</v>
      </c>
    </row>
    <row r="245" spans="1:2">
      <c r="A245" t="s">
        <v>534</v>
      </c>
      <c r="B245" s="7">
        <f>CAR!F161</f>
        <v>0</v>
      </c>
    </row>
    <row r="246" spans="1:2">
      <c r="A246" t="s">
        <v>535</v>
      </c>
      <c r="B246" s="10">
        <f>CAR!G161</f>
        <v>0</v>
      </c>
    </row>
    <row r="247" spans="1:2">
      <c r="A247" t="s">
        <v>536</v>
      </c>
      <c r="B247" s="8">
        <f>CAR!H161</f>
        <v>0</v>
      </c>
    </row>
    <row r="248" spans="1:2">
      <c r="A248" t="s">
        <v>537</v>
      </c>
      <c r="B248" s="7">
        <f>CAR!D162</f>
        <v>0</v>
      </c>
    </row>
    <row r="249" spans="1:2">
      <c r="A249" t="s">
        <v>538</v>
      </c>
      <c r="B249" s="10">
        <f>CAR!E162</f>
        <v>0</v>
      </c>
    </row>
    <row r="250" spans="1:2">
      <c r="A250" t="s">
        <v>539</v>
      </c>
      <c r="B250" s="7">
        <f>CAR!F162</f>
        <v>0</v>
      </c>
    </row>
    <row r="251" spans="1:2">
      <c r="A251" t="s">
        <v>540</v>
      </c>
      <c r="B251" s="10">
        <f>CAR!G162</f>
        <v>0.2</v>
      </c>
    </row>
    <row r="252" spans="1:2">
      <c r="A252" t="s">
        <v>541</v>
      </c>
      <c r="B252" s="8">
        <f>CAR!H162</f>
        <v>0</v>
      </c>
    </row>
    <row r="253" spans="1:2">
      <c r="A253" t="s">
        <v>542</v>
      </c>
      <c r="B253" s="7">
        <f>CAR!D164</f>
        <v>0</v>
      </c>
    </row>
    <row r="254" spans="1:2">
      <c r="A254" t="s">
        <v>543</v>
      </c>
      <c r="B254" s="10">
        <f>CAR!E164</f>
        <v>0</v>
      </c>
    </row>
    <row r="255" spans="1:2">
      <c r="A255" t="s">
        <v>544</v>
      </c>
      <c r="B255" s="7">
        <f>CAR!F164</f>
        <v>0</v>
      </c>
    </row>
    <row r="256" spans="1:2">
      <c r="A256" t="s">
        <v>545</v>
      </c>
      <c r="B256" s="10">
        <f>CAR!G164</f>
        <v>0</v>
      </c>
    </row>
    <row r="257" spans="1:2">
      <c r="A257" t="s">
        <v>546</v>
      </c>
      <c r="B257" s="8">
        <f>CAR!H164</f>
        <v>0</v>
      </c>
    </row>
    <row r="258" spans="1:2">
      <c r="A258" t="s">
        <v>547</v>
      </c>
      <c r="B258" s="7">
        <f>CAR!D165</f>
        <v>0</v>
      </c>
    </row>
    <row r="259" spans="1:2">
      <c r="A259" t="s">
        <v>548</v>
      </c>
      <c r="B259" s="10">
        <f>CAR!E165</f>
        <v>0</v>
      </c>
    </row>
    <row r="260" spans="1:2">
      <c r="A260" t="s">
        <v>549</v>
      </c>
      <c r="B260" s="7">
        <f>CAR!F165</f>
        <v>0</v>
      </c>
    </row>
    <row r="261" spans="1:2">
      <c r="A261" t="s">
        <v>550</v>
      </c>
      <c r="B261" s="10">
        <f>CAR!G165</f>
        <v>0.2</v>
      </c>
    </row>
    <row r="262" spans="1:2">
      <c r="A262" t="s">
        <v>551</v>
      </c>
      <c r="B262" s="8">
        <f>CAR!H165</f>
        <v>0</v>
      </c>
    </row>
    <row r="263" spans="1:2">
      <c r="A263" t="s">
        <v>552</v>
      </c>
      <c r="B263" s="7">
        <f>CAR!D167</f>
        <v>0</v>
      </c>
    </row>
    <row r="264" spans="1:2">
      <c r="A264" t="s">
        <v>553</v>
      </c>
      <c r="B264" s="10">
        <f>CAR!E167</f>
        <v>0</v>
      </c>
    </row>
    <row r="265" spans="1:2">
      <c r="A265" t="s">
        <v>554</v>
      </c>
      <c r="B265" s="7">
        <f>CAR!F167</f>
        <v>0</v>
      </c>
    </row>
    <row r="266" spans="1:2">
      <c r="A266" t="s">
        <v>555</v>
      </c>
      <c r="B266" s="10">
        <f>CAR!G167</f>
        <v>0</v>
      </c>
    </row>
    <row r="267" spans="1:2">
      <c r="A267" t="s">
        <v>556</v>
      </c>
      <c r="B267" s="8">
        <f>CAR!H167</f>
        <v>0</v>
      </c>
    </row>
    <row r="268" spans="1:2">
      <c r="A268" t="s">
        <v>557</v>
      </c>
      <c r="B268" s="7">
        <f>CAR!D168</f>
        <v>0</v>
      </c>
    </row>
    <row r="269" spans="1:2">
      <c r="A269" t="s">
        <v>558</v>
      </c>
      <c r="B269" s="10">
        <f>CAR!E168</f>
        <v>0</v>
      </c>
    </row>
    <row r="270" spans="1:2">
      <c r="A270" t="s">
        <v>559</v>
      </c>
      <c r="B270" s="7">
        <f>CAR!F168</f>
        <v>0</v>
      </c>
    </row>
    <row r="271" spans="1:2">
      <c r="A271" t="s">
        <v>560</v>
      </c>
      <c r="B271" s="10">
        <f>CAR!G168</f>
        <v>0.2</v>
      </c>
    </row>
    <row r="272" spans="1:2">
      <c r="A272" t="s">
        <v>561</v>
      </c>
      <c r="B272" s="8">
        <f>CAR!H168</f>
        <v>0</v>
      </c>
    </row>
    <row r="273" spans="1:2">
      <c r="A273" t="s">
        <v>562</v>
      </c>
      <c r="B273" s="8">
        <f>CAR!D170</f>
        <v>0</v>
      </c>
    </row>
    <row r="274" spans="1:2">
      <c r="A274" t="s">
        <v>563</v>
      </c>
      <c r="B274" s="8">
        <f>CAR!F170</f>
        <v>0</v>
      </c>
    </row>
    <row r="275" spans="1:2">
      <c r="A275" t="s">
        <v>564</v>
      </c>
      <c r="B275" s="8">
        <f>CAR!H170</f>
        <v>0</v>
      </c>
    </row>
    <row r="276" spans="1:2">
      <c r="A276" t="s">
        <v>565</v>
      </c>
      <c r="B276" s="7">
        <f>CAR!D177</f>
        <v>0</v>
      </c>
    </row>
    <row r="277" spans="1:2">
      <c r="A277" t="s">
        <v>566</v>
      </c>
      <c r="B277" s="10">
        <f>CAR!E177</f>
        <v>0.5</v>
      </c>
    </row>
    <row r="278" spans="1:2">
      <c r="A278" t="s">
        <v>567</v>
      </c>
      <c r="B278" s="8">
        <f>CAR!F177</f>
        <v>0</v>
      </c>
    </row>
    <row r="279" spans="1:2">
      <c r="A279" t="s">
        <v>568</v>
      </c>
      <c r="B279" s="7">
        <f>CAR!D178</f>
        <v>0</v>
      </c>
    </row>
    <row r="280" spans="1:2">
      <c r="A280" t="s">
        <v>569</v>
      </c>
      <c r="B280" s="10">
        <f>CAR!E178</f>
        <v>1</v>
      </c>
    </row>
    <row r="281" spans="1:2">
      <c r="A281" t="s">
        <v>570</v>
      </c>
      <c r="B281" s="8">
        <f>CAR!F178</f>
        <v>0</v>
      </c>
    </row>
    <row r="282" spans="1:2">
      <c r="A282" t="s">
        <v>571</v>
      </c>
      <c r="B282" s="7">
        <f>CAR!D179</f>
        <v>0</v>
      </c>
    </row>
    <row r="283" spans="1:2">
      <c r="A283" t="s">
        <v>572</v>
      </c>
      <c r="B283" s="10">
        <f>CAR!E179</f>
        <v>1</v>
      </c>
    </row>
    <row r="284" spans="1:2">
      <c r="A284" t="s">
        <v>573</v>
      </c>
      <c r="B284" s="8">
        <f>CAR!F179</f>
        <v>0</v>
      </c>
    </row>
    <row r="285" spans="1:2">
      <c r="A285" t="s">
        <v>574</v>
      </c>
      <c r="B285" s="7">
        <f>CAR!D180</f>
        <v>0</v>
      </c>
    </row>
    <row r="286" spans="1:2">
      <c r="A286" t="s">
        <v>575</v>
      </c>
      <c r="B286" s="10">
        <f>CAR!E180</f>
        <v>1</v>
      </c>
    </row>
    <row r="287" spans="1:2">
      <c r="A287" t="s">
        <v>576</v>
      </c>
      <c r="B287" s="8">
        <f>CAR!F180</f>
        <v>0</v>
      </c>
    </row>
    <row r="288" spans="1:2">
      <c r="A288" t="s">
        <v>577</v>
      </c>
      <c r="B288" s="7">
        <f>CAR!D181</f>
        <v>0</v>
      </c>
    </row>
    <row r="289" spans="1:2">
      <c r="A289" t="s">
        <v>578</v>
      </c>
      <c r="B289" s="10">
        <f>CAR!E181</f>
        <v>1</v>
      </c>
    </row>
    <row r="290" spans="1:2">
      <c r="A290" t="s">
        <v>579</v>
      </c>
      <c r="B290" s="8">
        <f>CAR!F181</f>
        <v>0</v>
      </c>
    </row>
    <row r="291" spans="1:2">
      <c r="A291" t="s">
        <v>580</v>
      </c>
      <c r="B291" s="8">
        <f>CAR!D183</f>
        <v>0</v>
      </c>
    </row>
    <row r="292" spans="1:2">
      <c r="A292" t="s">
        <v>581</v>
      </c>
      <c r="B292" s="8">
        <f>CAR!F183</f>
        <v>0</v>
      </c>
    </row>
  </sheetData>
  <sheetProtection algorithmName="SHA-512" hashValue="EAT7p8BGLvLx61FZDn2di2rCkf2oaoQQp9vzYsOjyvzgi7tMhdM3NZCKTTvW/saD2l1NEclXWi5BDw9LIxshlg==" saltValue="7zuP6VDe80Jr5llbVhUsSg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BA55-93D5-4F7B-97D5-3B8E0FA3F586}">
  <sheetPr codeName="Sheet5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E8E32-B820-4836-A63A-82174C302F1A}">
  <sheetPr codeName="Sheet6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5CCD-B752-43E9-B173-94C20A9450F6}">
  <sheetPr codeName="Sheet7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ACB8-F4FE-4C17-9C17-C01EFD95F432}">
  <sheetPr codeName="Sheet8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D22B-DA09-47F0-9F7B-30FBC1AAA874}">
  <sheetPr codeName="Sheet9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BCFSA-510395669-969</_dlc_DocId>
    <_dlc_DocIdUrl xmlns="8b4d7851-d5b2-401f-8adb-0c063fef9281">
      <Url>https://bcfsa.sharepoint.com/sites/Policy/_layouts/15/DocIdRedir.aspx?ID=BCFSA-510395669-969</Url>
      <Description>BCFSA-510395669-969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5FE0959-9BC8-48A5-9ABE-72FA339D85F5}"/>
</file>

<file path=customXml/itemProps2.xml><?xml version="1.0" encoding="utf-8"?>
<ds:datastoreItem xmlns:ds="http://schemas.openxmlformats.org/officeDocument/2006/customXml" ds:itemID="{1DD31EF7-6B3D-43A2-8E29-A2D1B131B5E4}">
  <ds:schemaRefs>
    <ds:schemaRef ds:uri="fd40ba7d-2612-43ab-ad39-034460d73def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737d3266-72a9-475e-8508-93a179571b3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258EE9C-6CCA-4E6D-90E2-BDFC519023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6D1470-C645-48C8-A19C-27E938B6E8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Cover Page</vt:lpstr>
      <vt:lpstr>ToC</vt:lpstr>
      <vt:lpstr>CAR</vt:lpstr>
      <vt:lpstr>Upload link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CAR!Print_Area</vt:lpstr>
      <vt:lpstr>ToC!Print_Area</vt:lpstr>
      <vt:lpstr>CAR!Print_Titles</vt:lpstr>
      <vt:lpstr>ToC!Print_Titles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Szinku, Tunde FIN:EX</dc:creator>
  <cp:keywords/>
  <dc:description/>
  <cp:lastModifiedBy>Tunde Szinku</cp:lastModifiedBy>
  <cp:revision/>
  <dcterms:created xsi:type="dcterms:W3CDTF">2019-01-08T17:46:18Z</dcterms:created>
  <dcterms:modified xsi:type="dcterms:W3CDTF">2022-08-19T21:13:47Z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3b910eb6-c28f-45df-8044-90f94bb94dfa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